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ownloads\NÃO APAGAR\DIAD CONSORCIOS\ITAU\"/>
    </mc:Choice>
  </mc:AlternateContent>
  <xr:revisionPtr revIDLastSave="0" documentId="13_ncr:1_{51EBB262-64DC-441E-8014-BCA4306A27F8}" xr6:coauthVersionLast="47" xr6:coauthVersionMax="47" xr10:uidLastSave="{00000000-0000-0000-0000-000000000000}"/>
  <bookViews>
    <workbookView xWindow="-108" yWindow="-108" windowWidth="23256" windowHeight="12456" activeTab="1" xr2:uid="{020712F0-FDA4-4E3B-A6D0-1A6FC3D3C33E}"/>
  </bookViews>
  <sheets>
    <sheet name="Macro" sheetId="1" r:id="rId1"/>
    <sheet name="ESTRUTUTADO " sheetId="5" r:id="rId2"/>
  </sheets>
  <externalReferences>
    <externalReference r:id="rId3"/>
    <externalReference r:id="rId4"/>
  </externalReferences>
  <definedNames>
    <definedName name="_xlnm._FilterDatabase" localSheetId="1" hidden="1">'ESTRUTUTADO '!$C$10:$X$10</definedName>
    <definedName name="_xlnm.Print_Area" localSheetId="0">Macro!$A$1:$G$36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I11" i="5"/>
  <c r="J11" i="5"/>
  <c r="K11" i="5" s="1"/>
  <c r="I12" i="5"/>
  <c r="J12" i="5"/>
  <c r="K12" i="5" s="1"/>
  <c r="I13" i="5"/>
  <c r="J13" i="5"/>
  <c r="K13" i="5" s="1"/>
  <c r="I14" i="5"/>
  <c r="J14" i="5"/>
  <c r="L14" i="5" s="1"/>
  <c r="I15" i="5"/>
  <c r="J15" i="5"/>
  <c r="K15" i="5" s="1"/>
  <c r="I16" i="5"/>
  <c r="J16" i="5"/>
  <c r="K16" i="5" s="1"/>
  <c r="I17" i="5"/>
  <c r="J17" i="5"/>
  <c r="L17" i="5" s="1"/>
  <c r="I18" i="5"/>
  <c r="J18" i="5"/>
  <c r="L18" i="5" s="1"/>
  <c r="K18" i="5"/>
  <c r="I19" i="5"/>
  <c r="J19" i="5"/>
  <c r="L19" i="5" s="1"/>
  <c r="K19" i="5"/>
  <c r="L13" i="5" l="1"/>
  <c r="K14" i="5"/>
  <c r="K17" i="5"/>
  <c r="M17" i="5" s="1"/>
  <c r="L15" i="5"/>
  <c r="L16" i="5"/>
  <c r="L11" i="5"/>
  <c r="J21" i="5"/>
  <c r="I21" i="5"/>
  <c r="L12" i="5"/>
  <c r="B11" i="5"/>
  <c r="M11" i="5"/>
  <c r="O11" i="5"/>
  <c r="P11" i="5" s="1"/>
  <c r="R11" i="5"/>
  <c r="T11" i="5"/>
  <c r="B12" i="5"/>
  <c r="B13" i="5"/>
  <c r="O17" i="5"/>
  <c r="P17" i="5" s="1"/>
  <c r="R17" i="5"/>
  <c r="S17" i="5" s="1"/>
  <c r="T17" i="5"/>
  <c r="B14" i="5"/>
  <c r="B15" i="5"/>
  <c r="M13" i="5"/>
  <c r="O13" i="5"/>
  <c r="P13" i="5" s="1"/>
  <c r="R13" i="5"/>
  <c r="S13" i="5" s="1"/>
  <c r="T13" i="5"/>
  <c r="B16" i="5"/>
  <c r="O18" i="5"/>
  <c r="P18" i="5" s="1"/>
  <c r="R18" i="5"/>
  <c r="S18" i="5" s="1"/>
  <c r="T18" i="5"/>
  <c r="B17" i="5"/>
  <c r="O12" i="5"/>
  <c r="P12" i="5" s="1"/>
  <c r="R12" i="5"/>
  <c r="S12" i="5" s="1"/>
  <c r="T12" i="5"/>
  <c r="B18" i="5"/>
  <c r="B19" i="5"/>
  <c r="O19" i="5"/>
  <c r="P19" i="5" s="1"/>
  <c r="R19" i="5"/>
  <c r="T19" i="5"/>
  <c r="M15" i="5"/>
  <c r="O15" i="5"/>
  <c r="P15" i="5" s="1"/>
  <c r="R15" i="5"/>
  <c r="S15" i="5" s="1"/>
  <c r="T15" i="5"/>
  <c r="O16" i="5"/>
  <c r="P16" i="5" s="1"/>
  <c r="R16" i="5"/>
  <c r="S16" i="5" s="1"/>
  <c r="T16" i="5"/>
  <c r="O14" i="5"/>
  <c r="P14" i="5" s="1"/>
  <c r="R14" i="5"/>
  <c r="S14" i="5" s="1"/>
  <c r="T14" i="5"/>
  <c r="H21" i="5"/>
  <c r="K21" i="5" l="1"/>
  <c r="L21" i="5"/>
  <c r="M19" i="5"/>
  <c r="M12" i="5"/>
  <c r="M14" i="5"/>
  <c r="V19" i="5"/>
  <c r="W19" i="5" s="1"/>
  <c r="M18" i="5"/>
  <c r="U12" i="5"/>
  <c r="S19" i="5"/>
  <c r="U19" i="5" s="1"/>
  <c r="U17" i="5"/>
  <c r="V11" i="5"/>
  <c r="W11" i="5" s="1"/>
  <c r="U16" i="5"/>
  <c r="V13" i="5"/>
  <c r="W13" i="5" s="1"/>
  <c r="U13" i="5"/>
  <c r="U14" i="5"/>
  <c r="U18" i="5"/>
  <c r="U15" i="5"/>
  <c r="V18" i="5"/>
  <c r="X18" i="5" s="1"/>
  <c r="V14" i="5"/>
  <c r="W14" i="5" s="1"/>
  <c r="M16" i="5"/>
  <c r="S11" i="5"/>
  <c r="U11" i="5" s="1"/>
  <c r="V16" i="5"/>
  <c r="V12" i="5"/>
  <c r="V17" i="5"/>
  <c r="V15" i="5"/>
  <c r="X19" i="5" l="1"/>
  <c r="W18" i="5"/>
  <c r="X14" i="5"/>
  <c r="X13" i="5"/>
  <c r="X11" i="5"/>
  <c r="X17" i="5"/>
  <c r="W17" i="5"/>
  <c r="X12" i="5"/>
  <c r="W12" i="5"/>
  <c r="X15" i="5"/>
  <c r="W15" i="5"/>
  <c r="W16" i="5"/>
  <c r="X16" i="5"/>
  <c r="C28" i="1" l="1"/>
  <c r="D28" i="1" s="1"/>
  <c r="C23" i="1"/>
  <c r="D23" i="1" s="1"/>
  <c r="C24" i="1"/>
  <c r="D24" i="1" s="1"/>
  <c r="C25" i="1"/>
  <c r="D25" i="1" s="1"/>
  <c r="C26" i="1"/>
  <c r="D26" i="1" s="1"/>
  <c r="C27" i="1"/>
  <c r="D27" i="1" s="1"/>
  <c r="Q21" i="5"/>
  <c r="G21" i="5"/>
  <c r="U10" i="5"/>
  <c r="R10" i="5"/>
  <c r="V10" i="5" s="1"/>
  <c r="B10" i="5"/>
  <c r="A3" i="5"/>
  <c r="P21" i="5" l="1"/>
  <c r="N21" i="5"/>
  <c r="T21" i="5" s="1"/>
  <c r="D21" i="5"/>
  <c r="F25" i="5"/>
  <c r="B16" i="1" s="1"/>
  <c r="E33" i="1" s="1"/>
  <c r="X10" i="5"/>
  <c r="W10" i="5"/>
  <c r="M10" i="5"/>
  <c r="R21" i="5"/>
  <c r="O21" i="5"/>
  <c r="V21" i="5" l="1"/>
  <c r="S21" i="5"/>
  <c r="F30" i="5" s="1"/>
  <c r="D16" i="1" s="1"/>
  <c r="U21" i="5"/>
  <c r="F32" i="5" s="1"/>
  <c r="M21" i="5"/>
  <c r="F26" i="5"/>
  <c r="C21" i="1" s="1"/>
  <c r="F29" i="5"/>
  <c r="E16" i="1" s="1"/>
  <c r="I26" i="5" l="1"/>
  <c r="C16" i="1"/>
  <c r="F28" i="5"/>
  <c r="W21" i="5"/>
  <c r="X21" i="5"/>
  <c r="I3" i="1"/>
  <c r="I4" i="1"/>
  <c r="F34" i="5" l="1"/>
  <c r="C22" i="1" s="1"/>
  <c r="D22" i="1" s="1"/>
  <c r="I5" i="1"/>
  <c r="D21" i="1" l="1"/>
  <c r="B29" i="1"/>
  <c r="C12" i="1"/>
  <c r="C11" i="1" l="1"/>
  <c r="D29" i="1" l="1"/>
  <c r="E32" i="1" s="1"/>
  <c r="E34" i="1" s="1"/>
  <c r="F16" i="1" s="1"/>
  <c r="F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<sst xmlns="http://schemas.openxmlformats.org/spreadsheetml/2006/main" count="70" uniqueCount="62">
  <si>
    <t>Administradora</t>
  </si>
  <si>
    <t>Crédito Contratado</t>
  </si>
  <si>
    <t>Embutido</t>
  </si>
  <si>
    <t>Lance Embutido</t>
  </si>
  <si>
    <t>Lance Espécie</t>
  </si>
  <si>
    <t>Custo Efetivo A.A.</t>
  </si>
  <si>
    <t>Fluxo de Parcelas</t>
  </si>
  <si>
    <t>Valor</t>
  </si>
  <si>
    <t>Saldo Devedor</t>
  </si>
  <si>
    <t>Devolução Fundo de Reserva</t>
  </si>
  <si>
    <t>Custo Efetivo Total</t>
  </si>
  <si>
    <t>CNP</t>
  </si>
  <si>
    <t>ITAÚ</t>
  </si>
  <si>
    <t>SANTANDER</t>
  </si>
  <si>
    <t>Data do Plano</t>
  </si>
  <si>
    <t>Consórcio</t>
  </si>
  <si>
    <t>Crédito Líquido</t>
  </si>
  <si>
    <t>VALORES DE PARCELAS COM AMORTIZAÇAO DO LANCE TOTAL</t>
  </si>
  <si>
    <t>VALOR</t>
  </si>
  <si>
    <t>Custo Total da Operação | Parcelas + Lance Espécie</t>
  </si>
  <si>
    <t>Parcela Inicial</t>
  </si>
  <si>
    <t>Lance Recursos Próprios</t>
  </si>
  <si>
    <t>Parcela após contemplação</t>
  </si>
  <si>
    <t>GRUPOS SUGERIDOS</t>
  </si>
  <si>
    <t xml:space="preserve">PRAZO </t>
  </si>
  <si>
    <t>QTDE COTAS</t>
  </si>
  <si>
    <t>CARTA DE CRÉDITO</t>
  </si>
  <si>
    <t>PARCELA INICIAL UNITÁRIA</t>
  </si>
  <si>
    <t>VALOR PARCELA C/ SEGURO¹ (R$)</t>
  </si>
  <si>
    <t xml:space="preserve"> PARCELA INICIAL TOTAL</t>
  </si>
  <si>
    <t xml:space="preserve"> PARCELA C/ SEGURO TOTAL</t>
  </si>
  <si>
    <t>LANCE RECURSOS PRÓPRIOS</t>
  </si>
  <si>
    <t>LANCE EMBUTIDO</t>
  </si>
  <si>
    <t>LANCE TOTAL</t>
  </si>
  <si>
    <t>CRÉDITO DISPONÍVEL TOTAL</t>
  </si>
  <si>
    <t>PARCELA PÓS CONTEMPLAÇÃO S/ SEGURO¹ (R$)</t>
  </si>
  <si>
    <t>PARCELA PÓS CONTEMPLAÇÃO C/ SEGURO¹ (R$)</t>
  </si>
  <si>
    <t>PARCELA TOTAL APÓS CONTEMPLAÇÃO</t>
  </si>
  <si>
    <t>UNITÁRIA</t>
  </si>
  <si>
    <t>TOTAL</t>
  </si>
  <si>
    <t>%</t>
  </si>
  <si>
    <t>VALOR DO LANCE LIVRE¹ (R$)</t>
  </si>
  <si>
    <t>TAXA MENSAL</t>
  </si>
  <si>
    <t>RESUMO</t>
  </si>
  <si>
    <t>Carta de Crédito Total</t>
  </si>
  <si>
    <t>Lance Total</t>
  </si>
  <si>
    <t xml:space="preserve">Recursos próprios </t>
  </si>
  <si>
    <t>Crédito Disponível</t>
  </si>
  <si>
    <t>Prazo</t>
  </si>
  <si>
    <t>PLANO CONSÓRCIO ESTRUTURADO</t>
  </si>
  <si>
    <t>Proposta Estruturada Itaú - Bens Imóveis e Móveis</t>
  </si>
  <si>
    <t xml:space="preserve">Cliente: </t>
  </si>
  <si>
    <t>Seguro de Vida:        (  ) Sim             (  ) Não</t>
  </si>
  <si>
    <t>TAXA DE ADM.</t>
  </si>
  <si>
    <t>F. RESERVA</t>
  </si>
  <si>
    <r>
      <t>§</t>
    </r>
    <r>
      <rPr>
        <b/>
        <sz val="14"/>
        <color rgb="FFFF0000"/>
        <rFont val="Calibri"/>
        <family val="2"/>
        <scheme val="minor"/>
      </rPr>
      <t>PREENCHER APENAS OS CAMPOS EM LARANJA - OS QUE ESTÃO EM BRANCO SÃO PREENCHIDOS AUTOMATICAMENTE</t>
    </r>
  </si>
  <si>
    <r>
      <t>§</t>
    </r>
    <r>
      <rPr>
        <sz val="14"/>
        <color rgb="FF000000"/>
        <rFont val="Calibri"/>
        <family val="2"/>
        <scheme val="minor"/>
      </rPr>
      <t>Os lances sugeridos acima não são garantias de contemplações.</t>
    </r>
  </si>
  <si>
    <r>
      <t>§</t>
    </r>
    <r>
      <rPr>
        <sz val="14"/>
        <color rgb="FF000000"/>
        <rFont val="Calibri"/>
        <family val="2"/>
        <scheme val="minor"/>
      </rPr>
      <t>As diluições serão realizadas a partir da parcela pós-contemplação.</t>
    </r>
  </si>
  <si>
    <r>
      <t>§</t>
    </r>
    <r>
      <rPr>
        <sz val="14"/>
        <color rgb="FF000000"/>
        <rFont val="Calibri"/>
        <family val="2"/>
        <scheme val="minor"/>
      </rPr>
      <t>Os valores acima já incluem o Fundo de Reserva de 3% e podem possuir pequenas variações.</t>
    </r>
  </si>
  <si>
    <r>
      <t>§</t>
    </r>
    <r>
      <rPr>
        <sz val="14"/>
        <color rgb="FF000000"/>
        <rFont val="Calibri"/>
        <family val="2"/>
        <scheme val="minor"/>
      </rPr>
      <t>Proposta sem seguro de vida.</t>
    </r>
  </si>
  <si>
    <r>
      <t>§</t>
    </r>
    <r>
      <rPr>
        <sz val="14"/>
        <color rgb="FF000000"/>
        <rFont val="Calibri"/>
        <family val="2"/>
        <scheme val="minor"/>
      </rPr>
      <t>Atentar-se para a data de vencimento da parcela e a data da próxima Assembleia.</t>
    </r>
  </si>
  <si>
    <r>
      <t>§</t>
    </r>
    <r>
      <rPr>
        <sz val="14"/>
        <color rgb="FF000000"/>
        <rFont val="Calibri"/>
        <family val="2"/>
        <scheme val="minor"/>
      </rPr>
      <t>Haverá reajuste do saldo devedor da cota pelo INCC no mês de correção do Grupo.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</si>
</sst>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0_-;\-* #,##0.000_-;_-* &quot;-&quot;??_-;_-@_-"/>
    <numFmt numFmtId="166" formatCode="0.0%"/>
    <numFmt numFmtId="167" formatCode="_-* #,##0.0000000_-;\-* #,##0.0000000_-;_-* &quot;-&quot;??_-;_-@_-"/>
    <numFmt numFmtId="168" formatCode="0.00000%"/>
    <numFmt numFmtId="169" formatCode="0.000000%"/>
    <numFmt numFmtId="170" formatCode="0.000%"/>
    <numFmt numFmtId="171" formatCode="_-* #,##0_-;\-* #,##0_-;_-* &quot;-&quot;??_-;_-@_-"/>
    <numFmt numFmtId="172" formatCode="_-&quot;R$&quot;\ * #,##0_-;\-&quot;R$&quot;\ * #,##0_-;_-&quot;R$&quot;\ * &quot;-&quot;??_-;_-@_-"/>
    <numFmt numFmtId="173" formatCode="_-* #,##0.000_-;\-* #,##0.000_-;_-* &quot;-&quot;?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195AB4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Wingdings"/>
      <charset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5"/>
      <name val="Arial"/>
      <family val="2"/>
    </font>
    <font>
      <sz val="11"/>
      <color theme="5"/>
      <name val="Arial"/>
      <family val="2"/>
    </font>
    <font>
      <sz val="12"/>
      <color theme="5"/>
      <name val="Arial"/>
      <family val="2"/>
    </font>
    <font>
      <b/>
      <sz val="11"/>
      <color theme="5"/>
      <name val="Arial"/>
      <family val="2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0"/>
      </right>
      <top/>
      <bottom style="thin">
        <color rgb="FF195AB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rgb="FFFF66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195AB4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rgb="FF195AB4"/>
      </right>
      <top style="thin">
        <color theme="5"/>
      </top>
      <bottom/>
      <diagonal/>
    </border>
    <border>
      <left style="thin">
        <color theme="5"/>
      </left>
      <right style="thin">
        <color rgb="FF195AB4"/>
      </right>
      <top style="thin">
        <color theme="5"/>
      </top>
      <bottom style="thin">
        <color theme="5"/>
      </bottom>
      <diagonal/>
    </border>
    <border>
      <left style="thin">
        <color rgb="FF195AB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rgb="FF195AB4"/>
      </right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rgb="FF195AB4"/>
      </right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rgb="FF195AB4"/>
      </left>
      <right style="thin">
        <color theme="5"/>
      </right>
      <top/>
      <bottom style="thin">
        <color theme="5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2" fillId="0" borderId="0" xfId="2" applyFont="1" applyBorder="1" applyAlignment="1" applyProtection="1">
      <alignment vertical="center"/>
    </xf>
    <xf numFmtId="0" fontId="8" fillId="0" borderId="0" xfId="4" applyFont="1" applyAlignment="1" applyProtection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" fontId="0" fillId="2" borderId="0" xfId="1" applyNumberFormat="1" applyFont="1" applyFill="1" applyBorder="1" applyAlignment="1">
      <alignment horizontal="center" vertical="center"/>
    </xf>
    <xf numFmtId="171" fontId="0" fillId="2" borderId="0" xfId="1" applyNumberFormat="1" applyFont="1" applyFill="1" applyBorder="1" applyAlignment="1">
      <alignment horizontal="center" vertical="center"/>
    </xf>
    <xf numFmtId="166" fontId="0" fillId="2" borderId="0" xfId="3" applyNumberFormat="1" applyFont="1" applyFill="1" applyBorder="1" applyAlignment="1">
      <alignment horizontal="center" vertical="center"/>
    </xf>
    <xf numFmtId="9" fontId="0" fillId="2" borderId="0" xfId="3" applyFont="1" applyFill="1" applyBorder="1" applyAlignment="1">
      <alignment horizontal="center" vertical="center"/>
    </xf>
    <xf numFmtId="0" fontId="1" fillId="2" borderId="0" xfId="0" applyFont="1" applyFill="1"/>
    <xf numFmtId="9" fontId="3" fillId="2" borderId="0" xfId="0" applyNumberFormat="1" applyFont="1" applyFill="1"/>
    <xf numFmtId="0" fontId="3" fillId="2" borderId="0" xfId="0" applyFont="1" applyFill="1"/>
    <xf numFmtId="0" fontId="0" fillId="2" borderId="0" xfId="0" applyFill="1"/>
    <xf numFmtId="0" fontId="0" fillId="2" borderId="9" xfId="0" applyFill="1" applyBorder="1"/>
    <xf numFmtId="166" fontId="11" fillId="2" borderId="0" xfId="3" applyNumberFormat="1" applyFont="1" applyFill="1"/>
    <xf numFmtId="0" fontId="11" fillId="2" borderId="0" xfId="0" applyFont="1" applyFill="1"/>
    <xf numFmtId="43" fontId="11" fillId="2" borderId="0" xfId="1" applyFont="1" applyFill="1" applyBorder="1"/>
    <xf numFmtId="166" fontId="11" fillId="2" borderId="0" xfId="0" applyNumberFormat="1" applyFont="1" applyFill="1"/>
    <xf numFmtId="167" fontId="11" fillId="2" borderId="0" xfId="1" applyNumberFormat="1" applyFont="1" applyFill="1" applyBorder="1"/>
    <xf numFmtId="168" fontId="11" fillId="2" borderId="0" xfId="0" applyNumberFormat="1" applyFont="1" applyFill="1"/>
    <xf numFmtId="169" fontId="11" fillId="2" borderId="0" xfId="0" applyNumberFormat="1" applyFont="1" applyFill="1"/>
    <xf numFmtId="170" fontId="11" fillId="2" borderId="0" xfId="0" applyNumberFormat="1" applyFont="1" applyFill="1"/>
    <xf numFmtId="0" fontId="11" fillId="2" borderId="0" xfId="0" applyFont="1" applyFill="1" applyAlignment="1">
      <alignment wrapText="1"/>
    </xf>
    <xf numFmtId="171" fontId="20" fillId="3" borderId="11" xfId="1" applyNumberFormat="1" applyFont="1" applyFill="1" applyBorder="1" applyAlignment="1">
      <alignment horizontal="center" vertical="center" wrapText="1"/>
    </xf>
    <xf numFmtId="171" fontId="16" fillId="3" borderId="11" xfId="1" applyNumberFormat="1" applyFont="1" applyFill="1" applyBorder="1" applyAlignment="1">
      <alignment horizontal="center" vertical="center" wrapText="1"/>
    </xf>
    <xf numFmtId="168" fontId="11" fillId="2" borderId="0" xfId="3" applyNumberFormat="1" applyFont="1" applyFill="1" applyBorder="1"/>
    <xf numFmtId="0" fontId="0" fillId="4" borderId="14" xfId="0" applyFill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166" fontId="0" fillId="4" borderId="15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1" fontId="0" fillId="4" borderId="15" xfId="1" applyNumberFormat="1" applyFont="1" applyFill="1" applyBorder="1" applyAlignment="1">
      <alignment horizontal="center" vertical="center"/>
    </xf>
    <xf numFmtId="44" fontId="0" fillId="4" borderId="15" xfId="5" applyFont="1" applyFill="1" applyBorder="1" applyAlignment="1">
      <alignment horizontal="center" vertical="center"/>
    </xf>
    <xf numFmtId="44" fontId="0" fillId="2" borderId="15" xfId="5" applyFont="1" applyFill="1" applyBorder="1" applyAlignment="1">
      <alignment horizontal="center" vertical="center"/>
    </xf>
    <xf numFmtId="44" fontId="0" fillId="2" borderId="15" xfId="1" applyNumberFormat="1" applyFont="1" applyFill="1" applyBorder="1" applyAlignment="1">
      <alignment horizontal="center" vertical="center"/>
    </xf>
    <xf numFmtId="10" fontId="0" fillId="4" borderId="15" xfId="3" applyNumberFormat="1" applyFont="1" applyFill="1" applyBorder="1" applyAlignment="1">
      <alignment horizontal="center" vertical="center"/>
    </xf>
    <xf numFmtId="10" fontId="0" fillId="2" borderId="15" xfId="3" applyNumberFormat="1" applyFont="1" applyFill="1" applyBorder="1" applyAlignment="1">
      <alignment horizontal="center" vertical="center"/>
    </xf>
    <xf numFmtId="172" fontId="0" fillId="2" borderId="0" xfId="5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168" fontId="10" fillId="2" borderId="11" xfId="3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1" fontId="21" fillId="2" borderId="11" xfId="1" applyNumberFormat="1" applyFont="1" applyFill="1" applyBorder="1" applyAlignment="1">
      <alignment horizontal="center" vertical="center"/>
    </xf>
    <xf numFmtId="44" fontId="10" fillId="2" borderId="11" xfId="5" applyFont="1" applyFill="1" applyBorder="1" applyAlignment="1">
      <alignment horizontal="center" vertical="center"/>
    </xf>
    <xf numFmtId="44" fontId="10" fillId="2" borderId="11" xfId="1" applyNumberFormat="1" applyFont="1" applyFill="1" applyBorder="1" applyAlignment="1">
      <alignment horizontal="center" vertical="center"/>
    </xf>
    <xf numFmtId="44" fontId="21" fillId="2" borderId="11" xfId="5" applyFont="1" applyFill="1" applyBorder="1" applyAlignment="1">
      <alignment horizontal="center" vertical="center"/>
    </xf>
    <xf numFmtId="9" fontId="21" fillId="2" borderId="11" xfId="3" applyFont="1" applyFill="1" applyBorder="1" applyAlignment="1">
      <alignment horizontal="center" vertical="center"/>
    </xf>
    <xf numFmtId="9" fontId="10" fillId="2" borderId="11" xfId="3" applyFont="1" applyFill="1" applyBorder="1" applyAlignment="1">
      <alignment horizontal="center" vertical="center"/>
    </xf>
    <xf numFmtId="168" fontId="1" fillId="2" borderId="0" xfId="3" applyNumberFormat="1" applyFont="1" applyFill="1"/>
    <xf numFmtId="43" fontId="1" fillId="2" borderId="0" xfId="0" applyNumberFormat="1" applyFont="1" applyFill="1"/>
    <xf numFmtId="166" fontId="1" fillId="2" borderId="0" xfId="0" applyNumberFormat="1" applyFont="1" applyFill="1"/>
    <xf numFmtId="0" fontId="13" fillId="2" borderId="9" xfId="0" applyFont="1" applyFill="1" applyBorder="1"/>
    <xf numFmtId="0" fontId="1" fillId="2" borderId="9" xfId="0" applyFont="1" applyFill="1" applyBorder="1"/>
    <xf numFmtId="172" fontId="1" fillId="2" borderId="9" xfId="0" applyNumberFormat="1" applyFont="1" applyFill="1" applyBorder="1"/>
    <xf numFmtId="43" fontId="1" fillId="2" borderId="9" xfId="0" applyNumberFormat="1" applyFont="1" applyFill="1" applyBorder="1"/>
    <xf numFmtId="0" fontId="9" fillId="2" borderId="0" xfId="0" applyFont="1" applyFill="1"/>
    <xf numFmtId="167" fontId="11" fillId="2" borderId="16" xfId="1" applyNumberFormat="1" applyFont="1" applyFill="1" applyBorder="1"/>
    <xf numFmtId="169" fontId="9" fillId="2" borderId="0" xfId="0" applyNumberFormat="1" applyFont="1" applyFill="1"/>
    <xf numFmtId="43" fontId="1" fillId="2" borderId="0" xfId="1" applyFont="1" applyFill="1" applyBorder="1"/>
    <xf numFmtId="0" fontId="23" fillId="2" borderId="0" xfId="0" applyFont="1" applyFill="1"/>
    <xf numFmtId="44" fontId="23" fillId="2" borderId="0" xfId="0" applyNumberFormat="1" applyFont="1" applyFill="1"/>
    <xf numFmtId="0" fontId="14" fillId="2" borderId="0" xfId="0" applyFont="1" applyFill="1" applyAlignment="1">
      <alignment vertical="center"/>
    </xf>
    <xf numFmtId="44" fontId="15" fillId="2" borderId="0" xfId="5" applyFont="1" applyFill="1" applyBorder="1" applyAlignment="1"/>
    <xf numFmtId="0" fontId="23" fillId="2" borderId="0" xfId="0" applyFont="1" applyFill="1" applyAlignment="1">
      <alignment horizontal="left"/>
    </xf>
    <xf numFmtId="44" fontId="23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vertical="center" indent="2"/>
    </xf>
    <xf numFmtId="0" fontId="26" fillId="2" borderId="0" xfId="0" applyFont="1" applyFill="1"/>
    <xf numFmtId="0" fontId="5" fillId="6" borderId="0" xfId="0" applyFont="1" applyFill="1" applyAlignment="1">
      <alignment horizontal="centerContinuous" vertical="center"/>
    </xf>
    <xf numFmtId="0" fontId="6" fillId="6" borderId="0" xfId="0" applyFont="1" applyFill="1" applyAlignment="1">
      <alignment horizontal="centerContinuous"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0" xfId="0" applyFont="1" applyAlignment="1" applyProtection="1">
      <alignment vertical="center"/>
      <protection locked="0"/>
    </xf>
    <xf numFmtId="164" fontId="30" fillId="0" borderId="0" xfId="0" applyNumberFormat="1" applyFont="1" applyAlignment="1" applyProtection="1">
      <alignment vertical="center"/>
      <protection locked="0"/>
    </xf>
    <xf numFmtId="14" fontId="30" fillId="0" borderId="0" xfId="0" applyNumberFormat="1" applyFont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44" fontId="29" fillId="0" borderId="22" xfId="2" applyFont="1" applyBorder="1" applyAlignment="1" applyProtection="1">
      <alignment horizontal="center" vertical="center"/>
    </xf>
    <xf numFmtId="44" fontId="29" fillId="0" borderId="23" xfId="2" applyFont="1" applyBorder="1" applyAlignment="1" applyProtection="1">
      <alignment horizontal="center" vertical="center"/>
    </xf>
    <xf numFmtId="164" fontId="29" fillId="0" borderId="25" xfId="2" applyNumberFormat="1" applyFont="1" applyBorder="1" applyAlignment="1" applyProtection="1">
      <alignment horizontal="center" vertical="center"/>
      <protection locked="0"/>
    </xf>
    <xf numFmtId="44" fontId="29" fillId="0" borderId="28" xfId="2" applyFont="1" applyBorder="1" applyAlignment="1" applyProtection="1">
      <alignment vertical="center"/>
    </xf>
    <xf numFmtId="0" fontId="3" fillId="6" borderId="7" xfId="0" applyFont="1" applyFill="1" applyBorder="1" applyAlignment="1">
      <alignment horizontal="center" vertical="center"/>
    </xf>
    <xf numFmtId="165" fontId="29" fillId="0" borderId="23" xfId="1" applyNumberFormat="1" applyFont="1" applyBorder="1" applyAlignment="1" applyProtection="1">
      <alignment horizontal="center" vertical="center"/>
    </xf>
    <xf numFmtId="44" fontId="29" fillId="0" borderId="17" xfId="2" applyFont="1" applyBorder="1" applyAlignment="1" applyProtection="1">
      <alignment horizontal="center" vertical="center"/>
    </xf>
    <xf numFmtId="0" fontId="29" fillId="0" borderId="27" xfId="0" applyFont="1" applyBorder="1" applyAlignment="1">
      <alignment horizontal="centerContinuous" vertical="center"/>
    </xf>
    <xf numFmtId="0" fontId="31" fillId="0" borderId="27" xfId="0" applyFont="1" applyBorder="1" applyAlignment="1">
      <alignment horizontal="centerContinuous" vertical="center"/>
    </xf>
    <xf numFmtId="0" fontId="0" fillId="2" borderId="0" xfId="0" applyFill="1" applyAlignment="1">
      <alignment horizontal="left"/>
    </xf>
    <xf numFmtId="173" fontId="4" fillId="0" borderId="0" xfId="0" applyNumberFormat="1" applyFont="1"/>
    <xf numFmtId="166" fontId="0" fillId="4" borderId="30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166" fontId="0" fillId="4" borderId="32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4" fontId="0" fillId="2" borderId="0" xfId="2" applyFont="1" applyFill="1"/>
    <xf numFmtId="8" fontId="0" fillId="2" borderId="0" xfId="0" applyNumberFormat="1" applyFill="1"/>
    <xf numFmtId="0" fontId="32" fillId="2" borderId="0" xfId="0" applyFont="1" applyFill="1" applyAlignment="1">
      <alignment horizontal="right"/>
    </xf>
    <xf numFmtId="44" fontId="32" fillId="2" borderId="0" xfId="2" applyFont="1" applyFill="1"/>
    <xf numFmtId="44" fontId="32" fillId="2" borderId="0" xfId="2" applyFont="1" applyFill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44" fontId="3" fillId="6" borderId="0" xfId="2" applyFont="1" applyFill="1" applyBorder="1" applyAlignment="1" applyProtection="1">
      <alignment horizontal="center" vertical="center"/>
    </xf>
    <xf numFmtId="44" fontId="29" fillId="0" borderId="26" xfId="2" applyFont="1" applyBorder="1" applyAlignment="1" applyProtection="1">
      <alignment horizontal="center" vertical="center"/>
    </xf>
    <xf numFmtId="44" fontId="29" fillId="0" borderId="18" xfId="2" applyFont="1" applyBorder="1" applyAlignment="1" applyProtection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44" fontId="29" fillId="0" borderId="19" xfId="2" applyFont="1" applyBorder="1" applyAlignment="1" applyProtection="1">
      <alignment horizontal="center" vertical="center"/>
    </xf>
    <xf numFmtId="44" fontId="29" fillId="0" borderId="20" xfId="2" applyFont="1" applyBorder="1" applyAlignment="1" applyProtection="1">
      <alignment horizontal="center" vertical="center"/>
    </xf>
    <xf numFmtId="44" fontId="29" fillId="0" borderId="21" xfId="2" applyFont="1" applyBorder="1" applyAlignment="1" applyProtection="1">
      <alignment horizontal="center" vertical="center"/>
    </xf>
    <xf numFmtId="44" fontId="29" fillId="0" borderId="24" xfId="2" applyFont="1" applyBorder="1" applyAlignment="1" applyProtection="1">
      <alignment horizontal="center" vertical="center"/>
    </xf>
    <xf numFmtId="44" fontId="29" fillId="0" borderId="29" xfId="2" applyFont="1" applyBorder="1" applyAlignment="1" applyProtection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171" fontId="20" fillId="3" borderId="11" xfId="1" applyNumberFormat="1" applyFont="1" applyFill="1" applyBorder="1" applyAlignment="1">
      <alignment horizontal="center" vertical="center" wrapText="1"/>
    </xf>
    <xf numFmtId="171" fontId="16" fillId="3" borderId="1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1" fontId="20" fillId="3" borderId="10" xfId="1" applyNumberFormat="1" applyFont="1" applyFill="1" applyBorder="1" applyAlignment="1">
      <alignment horizontal="center" vertical="center" wrapText="1"/>
    </xf>
    <xf numFmtId="171" fontId="12" fillId="3" borderId="33" xfId="1" applyNumberFormat="1" applyFont="1" applyFill="1" applyBorder="1" applyAlignment="1">
      <alignment horizontal="center" vertical="center" wrapText="1"/>
    </xf>
    <xf numFmtId="171" fontId="12" fillId="3" borderId="10" xfId="1" applyNumberFormat="1" applyFont="1" applyFill="1" applyBorder="1" applyAlignment="1">
      <alignment horizontal="center" vertical="center" wrapText="1"/>
    </xf>
    <xf numFmtId="171" fontId="12" fillId="3" borderId="11" xfId="1" applyNumberFormat="1" applyFont="1" applyFill="1" applyBorder="1" applyAlignment="1">
      <alignment horizontal="center" vertical="center" wrapText="1"/>
    </xf>
    <xf numFmtId="171" fontId="16" fillId="3" borderId="12" xfId="1" applyNumberFormat="1" applyFont="1" applyFill="1" applyBorder="1" applyAlignment="1">
      <alignment horizontal="center" vertical="center" wrapText="1"/>
    </xf>
    <xf numFmtId="171" fontId="16" fillId="3" borderId="13" xfId="1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44" fontId="23" fillId="5" borderId="0" xfId="1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/>
    </xf>
    <xf numFmtId="44" fontId="23" fillId="5" borderId="0" xfId="5" applyFont="1" applyFill="1" applyBorder="1" applyAlignment="1">
      <alignment horizontal="center"/>
    </xf>
    <xf numFmtId="44" fontId="23" fillId="2" borderId="0" xfId="5" applyFont="1" applyFill="1" applyBorder="1" applyAlignment="1">
      <alignment horizontal="center"/>
    </xf>
    <xf numFmtId="0" fontId="22" fillId="3" borderId="0" xfId="0" applyFont="1" applyFill="1" applyAlignment="1">
      <alignment horizontal="center" vertical="center"/>
    </xf>
    <xf numFmtId="44" fontId="22" fillId="3" borderId="0" xfId="1" applyNumberFormat="1" applyFont="1" applyFill="1" applyBorder="1" applyAlignment="1">
      <alignment horizontal="center" vertical="center"/>
    </xf>
    <xf numFmtId="44" fontId="22" fillId="3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44" fontId="22" fillId="3" borderId="0" xfId="5" applyFont="1" applyFill="1" applyBorder="1" applyAlignment="1">
      <alignment horizontal="center" vertical="center"/>
    </xf>
  </cellXfs>
  <cellStyles count="6">
    <cellStyle name="Hiperlink" xfId="4" builtinId="8"/>
    <cellStyle name="Moeda" xfId="2" builtinId="4"/>
    <cellStyle name="Moeda 3" xfId="5" xr:uid="{9FA2470B-DB4F-4192-BE5E-E00541679A81}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195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781378047168562E-2"/>
          <c:y val="7.6834979727396363E-2"/>
          <c:w val="0.69999018108347988"/>
          <c:h val="0.882555861574995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5-4DF1-BD42-0C6B91FCDE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5-4DF1-BD42-0C6B91FCDEB0}"/>
              </c:ext>
            </c:extLst>
          </c:dPt>
          <c:dLbls>
            <c:dLbl>
              <c:idx val="0"/>
              <c:layout>
                <c:manualLayout>
                  <c:x val="0.20534298678766849"/>
                  <c:y val="-7.8882659009424816E-2"/>
                </c:manualLayout>
              </c:layout>
              <c:spPr>
                <a:solidFill>
                  <a:schemeClr val="accent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rgbClr val="FFFF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5-4DF1-BD42-0C6B91FCDEB0}"/>
                </c:ext>
              </c:extLst>
            </c:dLbl>
            <c:dLbl>
              <c:idx val="1"/>
              <c:layout>
                <c:manualLayout>
                  <c:x val="-0.26204868988834024"/>
                  <c:y val="-8.1696490609590444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rgbClr val="FFFF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54744314201106"/>
                      <c:h val="9.48055056283066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DE5-4DF1-BD42-0C6B91FCDEB0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([2]Simulador!$N$7,[2]Simulador!$Q$7)</c:f>
              <c:strCache>
                <c:ptCount val="2"/>
                <c:pt idx="0">
                  <c:v>Lance Recursos Próprios</c:v>
                </c:pt>
                <c:pt idx="1">
                  <c:v>Lance Embutido</c:v>
                </c:pt>
              </c:strCache>
            </c:strRef>
          </c:cat>
          <c:val>
            <c:numRef>
              <c:f>([2]Simulador!$N$26,[2]Simulador!$Q$26)</c:f>
              <c:numCache>
                <c:formatCode>General</c:formatCode>
                <c:ptCount val="2"/>
                <c:pt idx="0">
                  <c:v>0.34146258179773709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E5-4DF1-BD42-0C6B91FCD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95250999328921"/>
          <c:y val="0.27698301497528316"/>
          <c:w val="0.25604749000671084"/>
          <c:h val="0.40251681338008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1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5501794824663E-2"/>
          <c:y val="1.2317031026746608E-2"/>
          <c:w val="0.93567251461988299"/>
          <c:h val="0.775201973692414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([2]Simulador!$L$7,[2]Simulador!$X$7)</c:f>
              <c:strCache>
                <c:ptCount val="2"/>
                <c:pt idx="0">
                  <c:v>Parcela Inicial</c:v>
                </c:pt>
                <c:pt idx="1">
                  <c:v>Parcela após contemplação</c:v>
                </c:pt>
              </c:strCache>
            </c:strRef>
          </c:cat>
          <c:val>
            <c:numLit>
              <c:formatCode>General</c:formatCode>
              <c:ptCount val="2"/>
            </c:numLit>
          </c:val>
          <c:extLst>
            <c:ext xmlns:c16="http://schemas.microsoft.com/office/drawing/2014/chart" uri="{C3380CC4-5D6E-409C-BE32-E72D297353CC}">
              <c16:uniqueId val="{00000000-1DDD-4603-9E7A-D315C68BAA2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DD-4603-9E7A-D315C68BAA25}"/>
              </c:ext>
            </c:extLst>
          </c:dPt>
          <c:cat>
            <c:strRef>
              <c:f>([2]Simulador!$L$7,[2]Simulador!$X$7)</c:f>
              <c:strCache>
                <c:ptCount val="2"/>
                <c:pt idx="0">
                  <c:v>Parcela Inicial</c:v>
                </c:pt>
                <c:pt idx="1">
                  <c:v>Parcela após contemplação</c:v>
                </c:pt>
              </c:strCache>
            </c:strRef>
          </c:cat>
          <c:val>
            <c:numRef>
              <c:f>([2]Simulador!$L$26,[2]Simulador!$X$26)</c:f>
              <c:numCache>
                <c:formatCode>General</c:formatCode>
                <c:ptCount val="2"/>
                <c:pt idx="0">
                  <c:v>24218.412073705356</c:v>
                </c:pt>
                <c:pt idx="1">
                  <c:v>11832.593962477476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D-4603-9E7A-D315C68B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2"/>
        <c:axId val="-309965504"/>
        <c:axId val="-309969856"/>
      </c:barChart>
      <c:catAx>
        <c:axId val="-30996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09969856"/>
        <c:crosses val="autoZero"/>
        <c:auto val="1"/>
        <c:lblAlgn val="ctr"/>
        <c:lblOffset val="100"/>
        <c:noMultiLvlLbl val="0"/>
      </c:catAx>
      <c:valAx>
        <c:axId val="-309969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099655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982980</xdr:colOff>
      <xdr:row>8</xdr:row>
      <xdr:rowOff>114300</xdr:rowOff>
    </xdr:from>
    <xdr:to>
      <xdr:col>5</xdr:col>
      <xdr:colOff>1143000</xdr:colOff>
      <xdr:row>11</xdr:row>
      <xdr:rowOff>192476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1D2B06-618C-46B6-8B6C-A9AD02E5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480" y="1653540"/>
          <a:ext cx="2781300" cy="832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424543</xdr:colOff>
      <xdr:row>23</xdr:row>
      <xdr:rowOff>65314</xdr:rowOff>
    </xdr:from>
    <xdr:to>
      <xdr:col>17</xdr:col>
      <xdr:colOff>43543</xdr:colOff>
      <xdr:row>31</xdr:row>
      <xdr:rowOff>261257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573610-1F76-4116-95C2-85D9C2885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97972</xdr:colOff>
      <xdr:row>23</xdr:row>
      <xdr:rowOff>112122</xdr:rowOff>
    </xdr:from>
    <xdr:to>
      <xdr:col>24</xdr:col>
      <xdr:colOff>425823</xdr:colOff>
      <xdr:row>31</xdr:row>
      <xdr:rowOff>166008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DFA23C-0C6C-44A7-A2CF-FEDB98C94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119743</xdr:colOff>
      <xdr:row>24</xdr:row>
      <xdr:rowOff>0</xdr:rowOff>
    </xdr:from>
    <xdr:to>
      <xdr:col>20</xdr:col>
      <xdr:colOff>1741715</xdr:colOff>
      <xdr:row>25</xdr:row>
      <xdr:rowOff>65315</xdr:rowOff>
    </xdr:to>
    <xdr:cxnSp macro="">
      <xdr:nvCxnSpPr>
        <xdr:cNvPr id="5" name="Conector Angulado 16">
          <a:extLst>
            <a:ext uri="{FF2B5EF4-FFF2-40B4-BE49-F238E27FC236}">
              <a16:creationId xmlns:a16="http://schemas.microsoft.com/office/drawing/2014/main" id="{6606293C-4B86-443F-88B4-D6A4C5C57B1B}"/>
            </a:ext>
          </a:extLst>
        </xdr:cNvPr>
        <xdr:cNvCxnSpPr/>
      </xdr:nvCxnSpPr>
      <xdr:spPr>
        <a:xfrm>
          <a:off x="14727283" y="5250180"/>
          <a:ext cx="3664132" cy="332015"/>
        </a:xfrm>
        <a:prstGeom prst="bentConnector3">
          <a:avLst>
            <a:gd name="adj1" fmla="val 99852"/>
          </a:avLst>
        </a:prstGeom>
        <a:ln>
          <a:solidFill>
            <a:schemeClr val="tx1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0</xdr:colOff>
      <xdr:row>36</xdr:row>
      <xdr:rowOff>0</xdr:rowOff>
    </xdr:from>
    <xdr:ext cx="304800" cy="306977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6F429E9E-1859-4F9E-BAB3-11B3097260FA}"/>
            </a:ext>
          </a:extLst>
        </xdr:cNvPr>
        <xdr:cNvSpPr>
          <a:spLocks noChangeAspect="1" noChangeArrowheads="1"/>
        </xdr:cNvSpPr>
      </xdr:nvSpPr>
      <xdr:spPr bwMode="auto">
        <a:xfrm>
          <a:off x="18440400" y="765048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304800" cy="306977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9B100A0-A723-476D-A95E-9D51457A4A76}"/>
            </a:ext>
          </a:extLst>
        </xdr:cNvPr>
        <xdr:cNvSpPr>
          <a:spLocks noChangeAspect="1" noChangeArrowheads="1"/>
        </xdr:cNvSpPr>
      </xdr:nvSpPr>
      <xdr:spPr bwMode="auto">
        <a:xfrm>
          <a:off x="11224260" y="89916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304800" cy="306977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C09F94-57F1-44C5-8473-9E57EF91F4C6}"/>
            </a:ext>
          </a:extLst>
        </xdr:cNvPr>
        <xdr:cNvSpPr>
          <a:spLocks noChangeAspect="1" noChangeArrowheads="1"/>
        </xdr:cNvSpPr>
      </xdr:nvSpPr>
      <xdr:spPr bwMode="auto">
        <a:xfrm>
          <a:off x="11224260" y="89916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304800" cy="306977"/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74F3F346-21A6-4C51-99AF-FF86F1E3C0C4}"/>
            </a:ext>
          </a:extLst>
        </xdr:cNvPr>
        <xdr:cNvSpPr>
          <a:spLocks noChangeAspect="1" noChangeArrowheads="1"/>
        </xdr:cNvSpPr>
      </xdr:nvSpPr>
      <xdr:spPr bwMode="auto">
        <a:xfrm>
          <a:off x="11224260" y="899160"/>
          <a:ext cx="304800" cy="306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238125</xdr:colOff>
      <xdr:row>0</xdr:row>
      <xdr:rowOff>95250</xdr:rowOff>
    </xdr:from>
    <xdr:to>
      <xdr:col>15</xdr:col>
      <xdr:colOff>69405</xdr:colOff>
      <xdr:row>5</xdr:row>
      <xdr:rowOff>50255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A02FB0-8A98-4B81-BBED-0CD2AACD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0" y="95250"/>
          <a:ext cx="3445338" cy="10313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a786d84792c1024/Documentos/SIMULADOR%20-%20OPERA&#199;&#213;ES%20ESTUTURADAS%20IMOVEL%20E%20AUTO%20COM%20RESUMO%20(2).xlsx" TargetMode="External"/><Relationship Id="rId1" Type="http://schemas.openxmlformats.org/officeDocument/2006/relationships/externalLinkPath" Target="https://d.docs.live.net/5a786d84792c1024/Documentos/SIMULADOR%20-%20OPERA&#199;&#213;ES%20ESTUTURADAS%20IMOVEL%20E%20AUTO%20COM%20RESUMO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b2d031836586e2f4/&#193;rea%20de%20Trabalho/SIMULADOR%20ITA&#218;.xlsb" TargetMode="External"/><Relationship Id="rId1" Type="http://schemas.openxmlformats.org/officeDocument/2006/relationships/externalLinkPath" Target="https://d.docs.live.net/b2d031836586e2f4/&#193;rea%20de%20Trabalho/SIMULADOR%20ITA&#218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5"/>
      <sheetName val="base coeficiente"/>
    </sheetNames>
    <sheetDataSet>
      <sheetData sheetId="0"/>
      <sheetData sheetId="1">
        <row r="1">
          <cell r="A1" t="str">
            <v>Grupo</v>
          </cell>
          <cell r="B1" t="str">
            <v>Prazo</v>
          </cell>
          <cell r="C1" t="str">
            <v>Vencimento</v>
          </cell>
          <cell r="D1" t="str">
            <v>(%) Tx Adm</v>
          </cell>
          <cell r="E1" t="str">
            <v>(%) Fund Res</v>
          </cell>
          <cell r="F1" t="str">
            <v>Valor Min Bem</v>
          </cell>
          <cell r="G1" t="str">
            <v>Valor Máx Bem</v>
          </cell>
          <cell r="H1" t="str">
            <v>sef</v>
          </cell>
        </row>
        <row r="2">
          <cell r="A2">
            <v>20079</v>
          </cell>
          <cell r="B2">
            <v>61</v>
          </cell>
          <cell r="C2">
            <v>5</v>
          </cell>
          <cell r="D2">
            <v>12</v>
          </cell>
          <cell r="E2">
            <v>3</v>
          </cell>
          <cell r="F2">
            <v>190662</v>
          </cell>
          <cell r="G2">
            <v>390504</v>
          </cell>
          <cell r="H2">
            <v>6.4399999999999999E-2</v>
          </cell>
        </row>
        <row r="3">
          <cell r="A3">
            <v>1939</v>
          </cell>
          <cell r="B3">
            <v>1</v>
          </cell>
          <cell r="C3">
            <v>15</v>
          </cell>
          <cell r="D3">
            <v>14</v>
          </cell>
          <cell r="E3">
            <v>3</v>
          </cell>
          <cell r="F3">
            <v>104023</v>
          </cell>
          <cell r="G3">
            <v>179290</v>
          </cell>
          <cell r="H3">
            <v>6.5500000000000003E-2</v>
          </cell>
        </row>
        <row r="4">
          <cell r="A4">
            <v>20199</v>
          </cell>
          <cell r="B4">
            <v>61</v>
          </cell>
          <cell r="C4">
            <v>10</v>
          </cell>
          <cell r="D4">
            <v>15</v>
          </cell>
          <cell r="E4">
            <v>2</v>
          </cell>
          <cell r="F4">
            <v>94185</v>
          </cell>
          <cell r="G4">
            <v>185486.3</v>
          </cell>
          <cell r="H4">
            <v>6.5500000000000003E-2</v>
          </cell>
        </row>
        <row r="5">
          <cell r="A5">
            <v>20245</v>
          </cell>
          <cell r="B5">
            <v>67</v>
          </cell>
          <cell r="C5">
            <v>10</v>
          </cell>
          <cell r="D5">
            <v>15</v>
          </cell>
          <cell r="E5">
            <v>2</v>
          </cell>
          <cell r="F5">
            <v>98292</v>
          </cell>
          <cell r="G5">
            <v>183637</v>
          </cell>
          <cell r="H5">
            <v>6.5500000000000003E-2</v>
          </cell>
        </row>
        <row r="6">
          <cell r="A6">
            <v>20022</v>
          </cell>
          <cell r="B6">
            <v>1</v>
          </cell>
          <cell r="C6">
            <v>20</v>
          </cell>
          <cell r="D6">
            <v>15</v>
          </cell>
          <cell r="E6">
            <v>3</v>
          </cell>
          <cell r="F6">
            <v>27992</v>
          </cell>
          <cell r="G6">
            <v>50340</v>
          </cell>
          <cell r="H6">
            <v>6.6100000000000006E-2</v>
          </cell>
        </row>
        <row r="7">
          <cell r="A7">
            <v>20029</v>
          </cell>
          <cell r="B7">
            <v>2</v>
          </cell>
          <cell r="C7">
            <v>20</v>
          </cell>
          <cell r="D7">
            <v>15</v>
          </cell>
          <cell r="E7">
            <v>3</v>
          </cell>
          <cell r="F7">
            <v>27992</v>
          </cell>
          <cell r="G7">
            <v>50340</v>
          </cell>
          <cell r="H7">
            <v>6.6100000000000006E-2</v>
          </cell>
        </row>
        <row r="8">
          <cell r="A8">
            <v>20035</v>
          </cell>
          <cell r="B8">
            <v>3</v>
          </cell>
          <cell r="C8">
            <v>20</v>
          </cell>
          <cell r="D8">
            <v>15</v>
          </cell>
          <cell r="E8">
            <v>3</v>
          </cell>
          <cell r="F8">
            <v>27992</v>
          </cell>
          <cell r="G8">
            <v>50340</v>
          </cell>
          <cell r="H8">
            <v>6.6100000000000006E-2</v>
          </cell>
        </row>
        <row r="9">
          <cell r="A9">
            <v>20037</v>
          </cell>
          <cell r="B9">
            <v>4</v>
          </cell>
          <cell r="C9">
            <v>20</v>
          </cell>
          <cell r="D9">
            <v>15</v>
          </cell>
          <cell r="E9">
            <v>3</v>
          </cell>
          <cell r="F9">
            <v>27992</v>
          </cell>
          <cell r="G9">
            <v>50340</v>
          </cell>
          <cell r="H9">
            <v>6.6100000000000006E-2</v>
          </cell>
        </row>
        <row r="10">
          <cell r="A10">
            <v>20041</v>
          </cell>
          <cell r="B10">
            <v>5</v>
          </cell>
          <cell r="C10">
            <v>20</v>
          </cell>
          <cell r="D10">
            <v>15</v>
          </cell>
          <cell r="E10">
            <v>3</v>
          </cell>
          <cell r="F10">
            <v>27992</v>
          </cell>
          <cell r="G10">
            <v>50340</v>
          </cell>
          <cell r="H10">
            <v>6.6100000000000006E-2</v>
          </cell>
        </row>
        <row r="11">
          <cell r="A11">
            <v>20043</v>
          </cell>
          <cell r="B11">
            <v>5</v>
          </cell>
          <cell r="C11">
            <v>20</v>
          </cell>
          <cell r="D11">
            <v>15</v>
          </cell>
          <cell r="E11">
            <v>3</v>
          </cell>
          <cell r="F11">
            <v>27992</v>
          </cell>
          <cell r="G11">
            <v>50340</v>
          </cell>
          <cell r="H11">
            <v>6.6100000000000006E-2</v>
          </cell>
        </row>
        <row r="12">
          <cell r="A12">
            <v>20044</v>
          </cell>
          <cell r="B12">
            <v>6</v>
          </cell>
          <cell r="C12">
            <v>5</v>
          </cell>
          <cell r="D12">
            <v>15</v>
          </cell>
          <cell r="E12">
            <v>3</v>
          </cell>
          <cell r="F12">
            <v>27992</v>
          </cell>
          <cell r="G12">
            <v>50340</v>
          </cell>
          <cell r="H12">
            <v>6.6100000000000006E-2</v>
          </cell>
        </row>
        <row r="13">
          <cell r="A13">
            <v>20049</v>
          </cell>
          <cell r="B13">
            <v>7</v>
          </cell>
          <cell r="C13">
            <v>5</v>
          </cell>
          <cell r="D13">
            <v>15</v>
          </cell>
          <cell r="E13">
            <v>3</v>
          </cell>
          <cell r="F13">
            <v>27992</v>
          </cell>
          <cell r="G13">
            <v>50340</v>
          </cell>
          <cell r="H13">
            <v>6.6100000000000006E-2</v>
          </cell>
        </row>
        <row r="14">
          <cell r="A14">
            <v>20057</v>
          </cell>
          <cell r="B14">
            <v>11</v>
          </cell>
          <cell r="C14">
            <v>5</v>
          </cell>
          <cell r="D14">
            <v>15</v>
          </cell>
          <cell r="E14">
            <v>3</v>
          </cell>
          <cell r="F14">
            <v>27992</v>
          </cell>
          <cell r="G14">
            <v>50340</v>
          </cell>
          <cell r="H14">
            <v>6.6100000000000006E-2</v>
          </cell>
        </row>
        <row r="15">
          <cell r="A15">
            <v>20058</v>
          </cell>
          <cell r="B15">
            <v>12</v>
          </cell>
          <cell r="C15">
            <v>5</v>
          </cell>
          <cell r="D15">
            <v>15</v>
          </cell>
          <cell r="E15">
            <v>3</v>
          </cell>
          <cell r="F15">
            <v>27996</v>
          </cell>
          <cell r="G15">
            <v>50340</v>
          </cell>
          <cell r="H15">
            <v>6.6100000000000006E-2</v>
          </cell>
        </row>
        <row r="16">
          <cell r="A16">
            <v>20060</v>
          </cell>
          <cell r="B16">
            <v>12</v>
          </cell>
          <cell r="C16">
            <v>5</v>
          </cell>
          <cell r="D16">
            <v>15</v>
          </cell>
          <cell r="E16">
            <v>3</v>
          </cell>
          <cell r="F16">
            <v>27996</v>
          </cell>
          <cell r="G16">
            <v>50340</v>
          </cell>
          <cell r="H16">
            <v>6.6100000000000006E-2</v>
          </cell>
        </row>
        <row r="17">
          <cell r="A17">
            <v>20061</v>
          </cell>
          <cell r="B17">
            <v>13</v>
          </cell>
          <cell r="C17">
            <v>5</v>
          </cell>
          <cell r="D17">
            <v>15</v>
          </cell>
          <cell r="E17">
            <v>3</v>
          </cell>
          <cell r="F17">
            <v>31668</v>
          </cell>
          <cell r="G17">
            <v>50340</v>
          </cell>
          <cell r="H17">
            <v>6.6100000000000006E-2</v>
          </cell>
        </row>
        <row r="18">
          <cell r="A18">
            <v>2013</v>
          </cell>
          <cell r="B18">
            <v>16</v>
          </cell>
          <cell r="C18">
            <v>15</v>
          </cell>
          <cell r="D18">
            <v>15</v>
          </cell>
          <cell r="E18">
            <v>3</v>
          </cell>
          <cell r="F18">
            <v>27992</v>
          </cell>
          <cell r="G18">
            <v>55690</v>
          </cell>
          <cell r="H18">
            <v>6.6100000000000006E-2</v>
          </cell>
        </row>
        <row r="19">
          <cell r="A19">
            <v>20244</v>
          </cell>
          <cell r="B19">
            <v>58</v>
          </cell>
          <cell r="C19">
            <v>5</v>
          </cell>
          <cell r="D19">
            <v>16</v>
          </cell>
          <cell r="E19">
            <v>2</v>
          </cell>
          <cell r="F19">
            <v>27996</v>
          </cell>
          <cell r="G19">
            <v>44705.31</v>
          </cell>
          <cell r="H19">
            <v>6.6100000000000006E-2</v>
          </cell>
        </row>
        <row r="20">
          <cell r="A20">
            <v>20122</v>
          </cell>
          <cell r="B20">
            <v>42</v>
          </cell>
          <cell r="C20">
            <v>10</v>
          </cell>
          <cell r="D20">
            <v>16</v>
          </cell>
          <cell r="E20">
            <v>3</v>
          </cell>
          <cell r="F20">
            <v>31668</v>
          </cell>
          <cell r="G20">
            <v>33793</v>
          </cell>
          <cell r="H20">
            <v>6.6600000000000006E-2</v>
          </cell>
        </row>
        <row r="21">
          <cell r="A21">
            <v>20110</v>
          </cell>
          <cell r="B21">
            <v>48</v>
          </cell>
          <cell r="C21">
            <v>5</v>
          </cell>
          <cell r="D21">
            <v>16</v>
          </cell>
          <cell r="E21">
            <v>3</v>
          </cell>
          <cell r="F21">
            <v>34990</v>
          </cell>
          <cell r="G21">
            <v>47295</v>
          </cell>
          <cell r="H21">
            <v>6.6600000000000006E-2</v>
          </cell>
        </row>
        <row r="22">
          <cell r="A22">
            <v>20118</v>
          </cell>
          <cell r="B22">
            <v>35</v>
          </cell>
          <cell r="C22">
            <v>5</v>
          </cell>
          <cell r="D22">
            <v>16.5</v>
          </cell>
          <cell r="E22">
            <v>3</v>
          </cell>
          <cell r="F22">
            <v>27996</v>
          </cell>
          <cell r="G22">
            <v>36340</v>
          </cell>
          <cell r="H22">
            <v>6.6900000000000001E-2</v>
          </cell>
        </row>
        <row r="23">
          <cell r="A23">
            <v>20125</v>
          </cell>
          <cell r="B23">
            <v>43</v>
          </cell>
          <cell r="C23">
            <v>10</v>
          </cell>
          <cell r="D23">
            <v>16.5</v>
          </cell>
          <cell r="E23">
            <v>3</v>
          </cell>
          <cell r="F23">
            <v>27996</v>
          </cell>
          <cell r="G23">
            <v>49040</v>
          </cell>
          <cell r="H23">
            <v>6.6900000000000001E-2</v>
          </cell>
        </row>
        <row r="24">
          <cell r="A24">
            <v>20153</v>
          </cell>
          <cell r="B24">
            <v>36</v>
          </cell>
          <cell r="C24">
            <v>15</v>
          </cell>
          <cell r="D24">
            <v>18</v>
          </cell>
          <cell r="E24">
            <v>2</v>
          </cell>
          <cell r="F24">
            <v>27996</v>
          </cell>
          <cell r="G24">
            <v>36340</v>
          </cell>
          <cell r="H24">
            <v>6.7199999999999996E-2</v>
          </cell>
        </row>
        <row r="25">
          <cell r="A25">
            <v>20154</v>
          </cell>
          <cell r="B25">
            <v>38</v>
          </cell>
          <cell r="C25">
            <v>15</v>
          </cell>
          <cell r="D25">
            <v>18</v>
          </cell>
          <cell r="E25">
            <v>2</v>
          </cell>
          <cell r="F25">
            <v>27996</v>
          </cell>
          <cell r="G25">
            <v>41190</v>
          </cell>
          <cell r="H25">
            <v>6.7199999999999996E-2</v>
          </cell>
        </row>
        <row r="26">
          <cell r="A26">
            <v>20136</v>
          </cell>
          <cell r="B26">
            <v>40</v>
          </cell>
          <cell r="C26">
            <v>15</v>
          </cell>
          <cell r="D26">
            <v>18</v>
          </cell>
          <cell r="E26">
            <v>2</v>
          </cell>
          <cell r="F26">
            <v>34990</v>
          </cell>
          <cell r="G26">
            <v>47295</v>
          </cell>
          <cell r="H26">
            <v>6.7199999999999996E-2</v>
          </cell>
        </row>
        <row r="27">
          <cell r="A27">
            <v>20139</v>
          </cell>
          <cell r="B27">
            <v>40</v>
          </cell>
          <cell r="C27">
            <v>15</v>
          </cell>
          <cell r="D27">
            <v>18</v>
          </cell>
          <cell r="E27">
            <v>2</v>
          </cell>
          <cell r="F27">
            <v>34990</v>
          </cell>
          <cell r="G27">
            <v>47295</v>
          </cell>
          <cell r="H27">
            <v>6.7199999999999996E-2</v>
          </cell>
        </row>
        <row r="28">
          <cell r="A28">
            <v>20141</v>
          </cell>
          <cell r="B28">
            <v>40</v>
          </cell>
          <cell r="C28">
            <v>15</v>
          </cell>
          <cell r="D28">
            <v>18</v>
          </cell>
          <cell r="E28">
            <v>2</v>
          </cell>
          <cell r="F28">
            <v>34990</v>
          </cell>
          <cell r="G28">
            <v>47295</v>
          </cell>
          <cell r="H28">
            <v>6.7199999999999996E-2</v>
          </cell>
        </row>
        <row r="29">
          <cell r="A29">
            <v>20143</v>
          </cell>
          <cell r="B29">
            <v>40</v>
          </cell>
          <cell r="C29">
            <v>15</v>
          </cell>
          <cell r="D29">
            <v>18</v>
          </cell>
          <cell r="E29">
            <v>2</v>
          </cell>
          <cell r="F29">
            <v>34990</v>
          </cell>
          <cell r="G29">
            <v>47295</v>
          </cell>
          <cell r="H29">
            <v>6.7199999999999996E-2</v>
          </cell>
        </row>
        <row r="30">
          <cell r="A30">
            <v>20147</v>
          </cell>
          <cell r="B30">
            <v>41</v>
          </cell>
          <cell r="C30">
            <v>15</v>
          </cell>
          <cell r="D30">
            <v>18</v>
          </cell>
          <cell r="E30">
            <v>2</v>
          </cell>
          <cell r="F30">
            <v>34990</v>
          </cell>
          <cell r="G30">
            <v>47295</v>
          </cell>
          <cell r="H30">
            <v>6.7199999999999996E-2</v>
          </cell>
        </row>
        <row r="31">
          <cell r="A31">
            <v>20149</v>
          </cell>
          <cell r="B31">
            <v>41</v>
          </cell>
          <cell r="C31">
            <v>15</v>
          </cell>
          <cell r="D31">
            <v>18</v>
          </cell>
          <cell r="E31">
            <v>2</v>
          </cell>
          <cell r="F31">
            <v>34990</v>
          </cell>
          <cell r="G31">
            <v>47295</v>
          </cell>
          <cell r="H31">
            <v>6.7199999999999996E-2</v>
          </cell>
        </row>
        <row r="32">
          <cell r="A32">
            <v>20152</v>
          </cell>
          <cell r="B32">
            <v>41</v>
          </cell>
          <cell r="C32">
            <v>15</v>
          </cell>
          <cell r="D32">
            <v>18</v>
          </cell>
          <cell r="E32">
            <v>2</v>
          </cell>
          <cell r="F32">
            <v>34990</v>
          </cell>
          <cell r="G32">
            <v>47295</v>
          </cell>
          <cell r="H32">
            <v>6.7199999999999996E-2</v>
          </cell>
        </row>
        <row r="33">
          <cell r="A33">
            <v>20158</v>
          </cell>
          <cell r="B33">
            <v>41</v>
          </cell>
          <cell r="C33">
            <v>15</v>
          </cell>
          <cell r="D33">
            <v>18</v>
          </cell>
          <cell r="E33">
            <v>2</v>
          </cell>
          <cell r="F33">
            <v>34990</v>
          </cell>
          <cell r="G33">
            <v>47295</v>
          </cell>
          <cell r="H33">
            <v>6.7199999999999996E-2</v>
          </cell>
        </row>
        <row r="34">
          <cell r="A34">
            <v>20159</v>
          </cell>
          <cell r="B34">
            <v>41</v>
          </cell>
          <cell r="C34">
            <v>15</v>
          </cell>
          <cell r="D34">
            <v>18</v>
          </cell>
          <cell r="E34">
            <v>2</v>
          </cell>
          <cell r="F34">
            <v>34990</v>
          </cell>
          <cell r="G34">
            <v>47295</v>
          </cell>
          <cell r="H34">
            <v>6.7199999999999996E-2</v>
          </cell>
        </row>
        <row r="35">
          <cell r="A35">
            <v>20155</v>
          </cell>
          <cell r="B35">
            <v>42</v>
          </cell>
          <cell r="C35">
            <v>15</v>
          </cell>
          <cell r="D35">
            <v>18</v>
          </cell>
          <cell r="E35">
            <v>2</v>
          </cell>
          <cell r="F35">
            <v>34990</v>
          </cell>
          <cell r="G35">
            <v>47295</v>
          </cell>
          <cell r="H35">
            <v>6.7199999999999996E-2</v>
          </cell>
        </row>
        <row r="36">
          <cell r="A36">
            <v>20162</v>
          </cell>
          <cell r="B36">
            <v>42</v>
          </cell>
          <cell r="C36">
            <v>15</v>
          </cell>
          <cell r="D36">
            <v>18</v>
          </cell>
          <cell r="E36">
            <v>2</v>
          </cell>
          <cell r="F36">
            <v>27996</v>
          </cell>
          <cell r="G36">
            <v>44956.67</v>
          </cell>
          <cell r="H36">
            <v>6.7199999999999996E-2</v>
          </cell>
        </row>
        <row r="37">
          <cell r="A37">
            <v>20163</v>
          </cell>
          <cell r="B37">
            <v>42</v>
          </cell>
          <cell r="C37">
            <v>15</v>
          </cell>
          <cell r="D37">
            <v>18</v>
          </cell>
          <cell r="E37">
            <v>2</v>
          </cell>
          <cell r="F37">
            <v>27996</v>
          </cell>
          <cell r="G37">
            <v>47295</v>
          </cell>
          <cell r="H37">
            <v>6.7199999999999996E-2</v>
          </cell>
        </row>
        <row r="38">
          <cell r="A38">
            <v>20165</v>
          </cell>
          <cell r="B38">
            <v>43</v>
          </cell>
          <cell r="C38">
            <v>15</v>
          </cell>
          <cell r="D38">
            <v>18</v>
          </cell>
          <cell r="E38">
            <v>2</v>
          </cell>
          <cell r="F38">
            <v>27996</v>
          </cell>
          <cell r="G38">
            <v>44956.67</v>
          </cell>
          <cell r="H38">
            <v>6.7199999999999996E-2</v>
          </cell>
        </row>
        <row r="39">
          <cell r="A39">
            <v>20168</v>
          </cell>
          <cell r="B39">
            <v>43</v>
          </cell>
          <cell r="C39">
            <v>15</v>
          </cell>
          <cell r="D39">
            <v>18</v>
          </cell>
          <cell r="E39">
            <v>2</v>
          </cell>
          <cell r="F39">
            <v>27996</v>
          </cell>
          <cell r="G39">
            <v>44956.67</v>
          </cell>
          <cell r="H39">
            <v>6.7199999999999996E-2</v>
          </cell>
        </row>
        <row r="40">
          <cell r="A40">
            <v>20169</v>
          </cell>
          <cell r="B40">
            <v>43</v>
          </cell>
          <cell r="C40">
            <v>15</v>
          </cell>
          <cell r="D40">
            <v>18</v>
          </cell>
          <cell r="E40">
            <v>2</v>
          </cell>
          <cell r="F40">
            <v>27996</v>
          </cell>
          <cell r="G40">
            <v>44956.67</v>
          </cell>
          <cell r="H40">
            <v>6.7199999999999996E-2</v>
          </cell>
        </row>
        <row r="41">
          <cell r="A41">
            <v>20131</v>
          </cell>
          <cell r="B41">
            <v>45</v>
          </cell>
          <cell r="C41">
            <v>10</v>
          </cell>
          <cell r="D41">
            <v>18</v>
          </cell>
          <cell r="E41">
            <v>2</v>
          </cell>
          <cell r="F41">
            <v>34990</v>
          </cell>
          <cell r="G41">
            <v>49040</v>
          </cell>
          <cell r="H41">
            <v>6.7199999999999996E-2</v>
          </cell>
        </row>
        <row r="42">
          <cell r="A42">
            <v>20132</v>
          </cell>
          <cell r="B42">
            <v>45</v>
          </cell>
          <cell r="C42">
            <v>10</v>
          </cell>
          <cell r="D42">
            <v>18</v>
          </cell>
          <cell r="E42">
            <v>2</v>
          </cell>
          <cell r="F42">
            <v>34990</v>
          </cell>
          <cell r="G42">
            <v>49040</v>
          </cell>
          <cell r="H42">
            <v>6.7199999999999996E-2</v>
          </cell>
        </row>
        <row r="43">
          <cell r="A43">
            <v>20137</v>
          </cell>
          <cell r="B43">
            <v>46</v>
          </cell>
          <cell r="C43">
            <v>15</v>
          </cell>
          <cell r="D43">
            <v>18</v>
          </cell>
          <cell r="E43">
            <v>2</v>
          </cell>
          <cell r="F43">
            <v>34990</v>
          </cell>
          <cell r="G43">
            <v>49040</v>
          </cell>
          <cell r="H43">
            <v>6.7199999999999996E-2</v>
          </cell>
        </row>
        <row r="44">
          <cell r="A44">
            <v>20140</v>
          </cell>
          <cell r="B44">
            <v>46</v>
          </cell>
          <cell r="C44">
            <v>15</v>
          </cell>
          <cell r="D44">
            <v>18</v>
          </cell>
          <cell r="E44">
            <v>2</v>
          </cell>
          <cell r="F44">
            <v>29245.5</v>
          </cell>
          <cell r="G44">
            <v>49040</v>
          </cell>
          <cell r="H44">
            <v>6.7199999999999996E-2</v>
          </cell>
        </row>
        <row r="45">
          <cell r="A45">
            <v>20142</v>
          </cell>
          <cell r="B45">
            <v>46</v>
          </cell>
          <cell r="C45">
            <v>15</v>
          </cell>
          <cell r="D45">
            <v>18</v>
          </cell>
          <cell r="E45">
            <v>2</v>
          </cell>
          <cell r="F45">
            <v>34990</v>
          </cell>
          <cell r="G45">
            <v>50012</v>
          </cell>
          <cell r="H45">
            <v>6.7199999999999996E-2</v>
          </cell>
        </row>
        <row r="46">
          <cell r="A46">
            <v>20144</v>
          </cell>
          <cell r="B46">
            <v>46</v>
          </cell>
          <cell r="C46">
            <v>15</v>
          </cell>
          <cell r="D46">
            <v>18</v>
          </cell>
          <cell r="E46">
            <v>2</v>
          </cell>
          <cell r="F46">
            <v>34990</v>
          </cell>
          <cell r="G46">
            <v>49040</v>
          </cell>
          <cell r="H46">
            <v>6.7199999999999996E-2</v>
          </cell>
        </row>
        <row r="47">
          <cell r="A47">
            <v>20146</v>
          </cell>
          <cell r="B47">
            <v>47</v>
          </cell>
          <cell r="C47">
            <v>15</v>
          </cell>
          <cell r="D47">
            <v>18</v>
          </cell>
          <cell r="E47">
            <v>2</v>
          </cell>
          <cell r="F47">
            <v>34990</v>
          </cell>
          <cell r="G47">
            <v>49040</v>
          </cell>
          <cell r="H47">
            <v>6.7199999999999996E-2</v>
          </cell>
        </row>
        <row r="48">
          <cell r="A48">
            <v>20150</v>
          </cell>
          <cell r="B48">
            <v>47</v>
          </cell>
          <cell r="C48">
            <v>15</v>
          </cell>
          <cell r="D48">
            <v>18</v>
          </cell>
          <cell r="E48">
            <v>2</v>
          </cell>
          <cell r="F48">
            <v>34990</v>
          </cell>
          <cell r="G48">
            <v>49040</v>
          </cell>
          <cell r="H48">
            <v>6.7199999999999996E-2</v>
          </cell>
        </row>
        <row r="49">
          <cell r="A49">
            <v>20119</v>
          </cell>
          <cell r="B49">
            <v>50</v>
          </cell>
          <cell r="C49">
            <v>10</v>
          </cell>
          <cell r="D49">
            <v>17</v>
          </cell>
          <cell r="E49">
            <v>3</v>
          </cell>
          <cell r="F49">
            <v>27996</v>
          </cell>
          <cell r="G49">
            <v>54518.67</v>
          </cell>
          <cell r="H49">
            <v>6.7199999999999996E-2</v>
          </cell>
        </row>
        <row r="50">
          <cell r="A50">
            <v>20126</v>
          </cell>
          <cell r="B50">
            <v>52</v>
          </cell>
          <cell r="C50">
            <v>10</v>
          </cell>
          <cell r="D50">
            <v>17</v>
          </cell>
          <cell r="E50">
            <v>3</v>
          </cell>
          <cell r="F50">
            <v>27996</v>
          </cell>
          <cell r="G50">
            <v>54518.67</v>
          </cell>
          <cell r="H50">
            <v>6.7199999999999996E-2</v>
          </cell>
        </row>
        <row r="51">
          <cell r="A51">
            <v>20134</v>
          </cell>
          <cell r="B51">
            <v>54</v>
          </cell>
          <cell r="C51">
            <v>10</v>
          </cell>
          <cell r="D51">
            <v>18</v>
          </cell>
          <cell r="E51">
            <v>2</v>
          </cell>
          <cell r="F51">
            <v>27996</v>
          </cell>
          <cell r="G51">
            <v>49040</v>
          </cell>
          <cell r="H51">
            <v>6.7199999999999996E-2</v>
          </cell>
        </row>
        <row r="52">
          <cell r="A52">
            <v>20138</v>
          </cell>
          <cell r="B52">
            <v>54</v>
          </cell>
          <cell r="C52">
            <v>15</v>
          </cell>
          <cell r="D52">
            <v>18</v>
          </cell>
          <cell r="E52">
            <v>2</v>
          </cell>
          <cell r="F52">
            <v>49040</v>
          </cell>
          <cell r="G52">
            <v>86792</v>
          </cell>
          <cell r="H52">
            <v>6.7199999999999996E-2</v>
          </cell>
        </row>
        <row r="53">
          <cell r="A53">
            <v>20145</v>
          </cell>
          <cell r="B53">
            <v>55</v>
          </cell>
          <cell r="C53">
            <v>10</v>
          </cell>
          <cell r="D53">
            <v>18</v>
          </cell>
          <cell r="E53">
            <v>2</v>
          </cell>
          <cell r="F53">
            <v>27996</v>
          </cell>
          <cell r="G53">
            <v>49040</v>
          </cell>
          <cell r="H53">
            <v>6.7199999999999996E-2</v>
          </cell>
        </row>
        <row r="54">
          <cell r="A54">
            <v>20148</v>
          </cell>
          <cell r="B54">
            <v>55</v>
          </cell>
          <cell r="C54">
            <v>15</v>
          </cell>
          <cell r="D54">
            <v>18</v>
          </cell>
          <cell r="E54">
            <v>2</v>
          </cell>
          <cell r="F54">
            <v>49040</v>
          </cell>
          <cell r="G54">
            <v>86792</v>
          </cell>
          <cell r="H54">
            <v>6.7199999999999996E-2</v>
          </cell>
        </row>
        <row r="55">
          <cell r="A55">
            <v>20156</v>
          </cell>
          <cell r="B55">
            <v>56</v>
          </cell>
          <cell r="C55">
            <v>15</v>
          </cell>
          <cell r="D55">
            <v>18</v>
          </cell>
          <cell r="E55">
            <v>2</v>
          </cell>
          <cell r="F55">
            <v>49040</v>
          </cell>
          <cell r="G55">
            <v>86792</v>
          </cell>
          <cell r="H55">
            <v>6.7199999999999996E-2</v>
          </cell>
        </row>
        <row r="56">
          <cell r="A56">
            <v>20160</v>
          </cell>
          <cell r="B56">
            <v>56</v>
          </cell>
          <cell r="C56">
            <v>15</v>
          </cell>
          <cell r="D56">
            <v>18</v>
          </cell>
          <cell r="E56">
            <v>2</v>
          </cell>
          <cell r="F56">
            <v>49040</v>
          </cell>
          <cell r="G56">
            <v>98990</v>
          </cell>
          <cell r="H56">
            <v>6.7199999999999996E-2</v>
          </cell>
        </row>
        <row r="57">
          <cell r="A57">
            <v>20157</v>
          </cell>
          <cell r="B57">
            <v>56</v>
          </cell>
          <cell r="C57">
            <v>10</v>
          </cell>
          <cell r="D57">
            <v>18</v>
          </cell>
          <cell r="E57">
            <v>2</v>
          </cell>
          <cell r="F57">
            <v>27996</v>
          </cell>
          <cell r="G57">
            <v>49040</v>
          </cell>
          <cell r="H57">
            <v>6.7199999999999996E-2</v>
          </cell>
        </row>
        <row r="58">
          <cell r="A58">
            <v>20161</v>
          </cell>
          <cell r="B58">
            <v>57</v>
          </cell>
          <cell r="C58">
            <v>10</v>
          </cell>
          <cell r="D58">
            <v>18</v>
          </cell>
          <cell r="E58">
            <v>2</v>
          </cell>
          <cell r="F58">
            <v>27996</v>
          </cell>
          <cell r="G58">
            <v>51323.8</v>
          </cell>
          <cell r="H58">
            <v>6.7199999999999996E-2</v>
          </cell>
        </row>
        <row r="59">
          <cell r="A59">
            <v>20164</v>
          </cell>
          <cell r="B59">
            <v>57</v>
          </cell>
          <cell r="C59">
            <v>15</v>
          </cell>
          <cell r="D59">
            <v>18</v>
          </cell>
          <cell r="E59">
            <v>2</v>
          </cell>
          <cell r="F59">
            <v>49040</v>
          </cell>
          <cell r="G59">
            <v>98990</v>
          </cell>
          <cell r="H59">
            <v>6.7199999999999996E-2</v>
          </cell>
        </row>
        <row r="60">
          <cell r="A60">
            <v>20166</v>
          </cell>
          <cell r="B60">
            <v>57</v>
          </cell>
          <cell r="C60">
            <v>10</v>
          </cell>
          <cell r="D60">
            <v>18</v>
          </cell>
          <cell r="E60">
            <v>2</v>
          </cell>
          <cell r="F60">
            <v>27996</v>
          </cell>
          <cell r="G60">
            <v>51323.8</v>
          </cell>
          <cell r="H60">
            <v>6.7199999999999996E-2</v>
          </cell>
        </row>
        <row r="61">
          <cell r="A61">
            <v>20170</v>
          </cell>
          <cell r="B61">
            <v>57</v>
          </cell>
          <cell r="C61">
            <v>10</v>
          </cell>
          <cell r="D61">
            <v>18</v>
          </cell>
          <cell r="E61">
            <v>2</v>
          </cell>
          <cell r="F61">
            <v>27996</v>
          </cell>
          <cell r="G61">
            <v>51323.8</v>
          </cell>
          <cell r="H61">
            <v>6.7199999999999996E-2</v>
          </cell>
        </row>
        <row r="62">
          <cell r="A62">
            <v>20171</v>
          </cell>
          <cell r="B62">
            <v>57</v>
          </cell>
          <cell r="C62">
            <v>10</v>
          </cell>
          <cell r="D62">
            <v>18</v>
          </cell>
          <cell r="E62">
            <v>2</v>
          </cell>
          <cell r="F62">
            <v>27996</v>
          </cell>
          <cell r="G62">
            <v>51323.8</v>
          </cell>
          <cell r="H62">
            <v>6.7199999999999996E-2</v>
          </cell>
        </row>
        <row r="63">
          <cell r="A63">
            <v>20172</v>
          </cell>
          <cell r="B63">
            <v>57</v>
          </cell>
          <cell r="C63">
            <v>10</v>
          </cell>
          <cell r="D63">
            <v>18</v>
          </cell>
          <cell r="E63">
            <v>2</v>
          </cell>
          <cell r="F63">
            <v>27996</v>
          </cell>
          <cell r="G63">
            <v>51323.8</v>
          </cell>
          <cell r="H63">
            <v>6.7199999999999996E-2</v>
          </cell>
        </row>
        <row r="64">
          <cell r="A64">
            <v>20173</v>
          </cell>
          <cell r="B64">
            <v>58</v>
          </cell>
          <cell r="C64">
            <v>10</v>
          </cell>
          <cell r="D64">
            <v>18</v>
          </cell>
          <cell r="E64">
            <v>2</v>
          </cell>
          <cell r="F64">
            <v>27996</v>
          </cell>
          <cell r="G64">
            <v>51323.8</v>
          </cell>
          <cell r="H64">
            <v>6.7199999999999996E-2</v>
          </cell>
        </row>
        <row r="65">
          <cell r="A65">
            <v>20175</v>
          </cell>
          <cell r="B65">
            <v>58</v>
          </cell>
          <cell r="C65">
            <v>20</v>
          </cell>
          <cell r="D65">
            <v>18</v>
          </cell>
          <cell r="E65">
            <v>2</v>
          </cell>
          <cell r="F65">
            <v>27996</v>
          </cell>
          <cell r="G65">
            <v>51323.8</v>
          </cell>
          <cell r="H65">
            <v>6.7199999999999996E-2</v>
          </cell>
        </row>
        <row r="66">
          <cell r="A66">
            <v>20177</v>
          </cell>
          <cell r="B66">
            <v>58</v>
          </cell>
          <cell r="C66">
            <v>20</v>
          </cell>
          <cell r="D66">
            <v>18</v>
          </cell>
          <cell r="E66">
            <v>2</v>
          </cell>
          <cell r="F66">
            <v>27996</v>
          </cell>
          <cell r="G66">
            <v>51323.8</v>
          </cell>
          <cell r="H66">
            <v>6.7199999999999996E-2</v>
          </cell>
        </row>
        <row r="67">
          <cell r="A67">
            <v>20181</v>
          </cell>
          <cell r="B67">
            <v>58</v>
          </cell>
          <cell r="C67">
            <v>20</v>
          </cell>
          <cell r="D67">
            <v>18</v>
          </cell>
          <cell r="E67">
            <v>2</v>
          </cell>
          <cell r="F67">
            <v>27996</v>
          </cell>
          <cell r="G67">
            <v>49040</v>
          </cell>
          <cell r="H67">
            <v>6.7199999999999996E-2</v>
          </cell>
        </row>
        <row r="68">
          <cell r="A68">
            <v>20184</v>
          </cell>
          <cell r="B68">
            <v>58</v>
          </cell>
          <cell r="C68">
            <v>20</v>
          </cell>
          <cell r="D68">
            <v>18</v>
          </cell>
          <cell r="E68">
            <v>2</v>
          </cell>
          <cell r="F68">
            <v>27996</v>
          </cell>
          <cell r="G68">
            <v>49040</v>
          </cell>
          <cell r="H68">
            <v>6.7199999999999996E-2</v>
          </cell>
        </row>
        <row r="69">
          <cell r="A69">
            <v>20186</v>
          </cell>
          <cell r="B69">
            <v>59</v>
          </cell>
          <cell r="C69">
            <v>20</v>
          </cell>
          <cell r="D69">
            <v>18</v>
          </cell>
          <cell r="E69">
            <v>2</v>
          </cell>
          <cell r="F69">
            <v>27996</v>
          </cell>
          <cell r="G69">
            <v>49040</v>
          </cell>
          <cell r="H69">
            <v>6.7199999999999996E-2</v>
          </cell>
        </row>
        <row r="70">
          <cell r="A70">
            <v>20190</v>
          </cell>
          <cell r="B70">
            <v>59</v>
          </cell>
          <cell r="C70">
            <v>20</v>
          </cell>
          <cell r="D70">
            <v>18</v>
          </cell>
          <cell r="E70">
            <v>2</v>
          </cell>
          <cell r="F70">
            <v>27996</v>
          </cell>
          <cell r="G70">
            <v>49040</v>
          </cell>
          <cell r="H70">
            <v>6.7199999999999996E-2</v>
          </cell>
        </row>
        <row r="71">
          <cell r="A71">
            <v>20194</v>
          </cell>
          <cell r="B71">
            <v>59</v>
          </cell>
          <cell r="C71">
            <v>20</v>
          </cell>
          <cell r="D71">
            <v>18</v>
          </cell>
          <cell r="E71">
            <v>2</v>
          </cell>
          <cell r="F71">
            <v>27996</v>
          </cell>
          <cell r="G71">
            <v>49040</v>
          </cell>
          <cell r="H71">
            <v>6.7199999999999996E-2</v>
          </cell>
        </row>
        <row r="72">
          <cell r="A72">
            <v>20192</v>
          </cell>
          <cell r="B72">
            <v>59</v>
          </cell>
          <cell r="C72">
            <v>20</v>
          </cell>
          <cell r="D72">
            <v>18</v>
          </cell>
          <cell r="E72">
            <v>2</v>
          </cell>
          <cell r="F72">
            <v>27996</v>
          </cell>
          <cell r="G72">
            <v>49040</v>
          </cell>
          <cell r="H72">
            <v>6.7199999999999996E-2</v>
          </cell>
        </row>
        <row r="73">
          <cell r="A73">
            <v>20195</v>
          </cell>
          <cell r="B73">
            <v>60</v>
          </cell>
          <cell r="C73">
            <v>20</v>
          </cell>
          <cell r="D73">
            <v>18</v>
          </cell>
          <cell r="E73">
            <v>2</v>
          </cell>
          <cell r="F73">
            <v>27996</v>
          </cell>
          <cell r="G73">
            <v>49040</v>
          </cell>
          <cell r="H73">
            <v>6.7199999999999996E-2</v>
          </cell>
        </row>
        <row r="74">
          <cell r="A74">
            <v>20197</v>
          </cell>
          <cell r="B74">
            <v>60</v>
          </cell>
          <cell r="C74">
            <v>20</v>
          </cell>
          <cell r="D74">
            <v>18</v>
          </cell>
          <cell r="E74">
            <v>2</v>
          </cell>
          <cell r="F74">
            <v>27996</v>
          </cell>
          <cell r="G74">
            <v>49040</v>
          </cell>
          <cell r="H74">
            <v>6.7199999999999996E-2</v>
          </cell>
        </row>
        <row r="75">
          <cell r="A75">
            <v>20200</v>
          </cell>
          <cell r="B75">
            <v>61</v>
          </cell>
          <cell r="C75">
            <v>5</v>
          </cell>
          <cell r="D75">
            <v>18</v>
          </cell>
          <cell r="E75">
            <v>2</v>
          </cell>
          <cell r="F75">
            <v>27996</v>
          </cell>
          <cell r="G75">
            <v>49040</v>
          </cell>
          <cell r="H75">
            <v>6.7199999999999996E-2</v>
          </cell>
        </row>
        <row r="76">
          <cell r="A76">
            <v>20202</v>
          </cell>
          <cell r="B76">
            <v>61</v>
          </cell>
          <cell r="C76">
            <v>5</v>
          </cell>
          <cell r="D76">
            <v>18</v>
          </cell>
          <cell r="E76">
            <v>2</v>
          </cell>
          <cell r="F76">
            <v>27996</v>
          </cell>
          <cell r="G76">
            <v>49040</v>
          </cell>
          <cell r="H76">
            <v>6.7199999999999996E-2</v>
          </cell>
        </row>
        <row r="77">
          <cell r="A77">
            <v>20204</v>
          </cell>
          <cell r="B77">
            <v>61</v>
          </cell>
          <cell r="C77">
            <v>5</v>
          </cell>
          <cell r="D77">
            <v>18</v>
          </cell>
          <cell r="E77">
            <v>2</v>
          </cell>
          <cell r="F77">
            <v>27996</v>
          </cell>
          <cell r="G77">
            <v>49040</v>
          </cell>
          <cell r="H77">
            <v>6.7199999999999996E-2</v>
          </cell>
        </row>
        <row r="78">
          <cell r="A78">
            <v>20205</v>
          </cell>
          <cell r="B78">
            <v>61</v>
          </cell>
          <cell r="C78">
            <v>5</v>
          </cell>
          <cell r="D78">
            <v>18</v>
          </cell>
          <cell r="E78">
            <v>2</v>
          </cell>
          <cell r="F78">
            <v>27996</v>
          </cell>
          <cell r="G78">
            <v>47295</v>
          </cell>
          <cell r="H78">
            <v>6.7199999999999996E-2</v>
          </cell>
        </row>
        <row r="79">
          <cell r="A79">
            <v>20207</v>
          </cell>
          <cell r="B79">
            <v>61</v>
          </cell>
          <cell r="C79">
            <v>15</v>
          </cell>
          <cell r="D79">
            <v>18</v>
          </cell>
          <cell r="E79">
            <v>2</v>
          </cell>
          <cell r="F79">
            <v>27996</v>
          </cell>
          <cell r="G79">
            <v>52663.53</v>
          </cell>
          <cell r="H79">
            <v>6.7199999999999996E-2</v>
          </cell>
        </row>
        <row r="80">
          <cell r="A80">
            <v>20209</v>
          </cell>
          <cell r="B80">
            <v>62</v>
          </cell>
          <cell r="C80">
            <v>5</v>
          </cell>
          <cell r="D80">
            <v>18</v>
          </cell>
          <cell r="E80">
            <v>2</v>
          </cell>
          <cell r="F80">
            <v>27996</v>
          </cell>
          <cell r="G80">
            <v>47295</v>
          </cell>
          <cell r="H80">
            <v>6.7199999999999996E-2</v>
          </cell>
        </row>
        <row r="81">
          <cell r="A81">
            <v>20211</v>
          </cell>
          <cell r="B81">
            <v>62</v>
          </cell>
          <cell r="C81">
            <v>5</v>
          </cell>
          <cell r="D81">
            <v>18</v>
          </cell>
          <cell r="E81">
            <v>2</v>
          </cell>
          <cell r="F81">
            <v>27996</v>
          </cell>
          <cell r="G81">
            <v>52663.53</v>
          </cell>
          <cell r="H81">
            <v>6.7199999999999996E-2</v>
          </cell>
        </row>
        <row r="82">
          <cell r="A82">
            <v>20212</v>
          </cell>
          <cell r="B82">
            <v>62</v>
          </cell>
          <cell r="C82">
            <v>5</v>
          </cell>
          <cell r="D82">
            <v>18</v>
          </cell>
          <cell r="E82">
            <v>2</v>
          </cell>
          <cell r="F82">
            <v>27996</v>
          </cell>
          <cell r="G82">
            <v>52663.53</v>
          </cell>
          <cell r="H82">
            <v>6.7199999999999996E-2</v>
          </cell>
        </row>
        <row r="83">
          <cell r="A83">
            <v>20216</v>
          </cell>
          <cell r="B83">
            <v>62</v>
          </cell>
          <cell r="C83">
            <v>20</v>
          </cell>
          <cell r="D83">
            <v>18</v>
          </cell>
          <cell r="E83">
            <v>2</v>
          </cell>
          <cell r="F83">
            <v>27996</v>
          </cell>
          <cell r="G83">
            <v>47295</v>
          </cell>
          <cell r="H83">
            <v>6.7199999999999996E-2</v>
          </cell>
        </row>
        <row r="84">
          <cell r="A84">
            <v>20215</v>
          </cell>
          <cell r="B84">
            <v>63</v>
          </cell>
          <cell r="C84">
            <v>5</v>
          </cell>
          <cell r="D84">
            <v>18</v>
          </cell>
          <cell r="E84">
            <v>2</v>
          </cell>
          <cell r="F84">
            <v>49040</v>
          </cell>
          <cell r="G84">
            <v>86792</v>
          </cell>
          <cell r="H84">
            <v>6.7199999999999996E-2</v>
          </cell>
        </row>
        <row r="85">
          <cell r="A85">
            <v>20218</v>
          </cell>
          <cell r="B85">
            <v>63</v>
          </cell>
          <cell r="C85">
            <v>5</v>
          </cell>
          <cell r="D85">
            <v>18</v>
          </cell>
          <cell r="E85">
            <v>2</v>
          </cell>
          <cell r="F85">
            <v>27996</v>
          </cell>
          <cell r="G85">
            <v>52663.53</v>
          </cell>
          <cell r="H85">
            <v>6.7199999999999996E-2</v>
          </cell>
        </row>
        <row r="86">
          <cell r="A86">
            <v>20219</v>
          </cell>
          <cell r="B86">
            <v>63</v>
          </cell>
          <cell r="C86">
            <v>5</v>
          </cell>
          <cell r="D86">
            <v>18</v>
          </cell>
          <cell r="E86">
            <v>2</v>
          </cell>
          <cell r="F86">
            <v>27996</v>
          </cell>
          <cell r="G86">
            <v>52663.53</v>
          </cell>
          <cell r="H86">
            <v>6.7199999999999996E-2</v>
          </cell>
        </row>
        <row r="87">
          <cell r="A87">
            <v>20221</v>
          </cell>
          <cell r="B87">
            <v>63</v>
          </cell>
          <cell r="C87">
            <v>5</v>
          </cell>
          <cell r="D87">
            <v>18</v>
          </cell>
          <cell r="E87">
            <v>2</v>
          </cell>
          <cell r="F87">
            <v>49040</v>
          </cell>
          <cell r="G87">
            <v>86792</v>
          </cell>
          <cell r="H87">
            <v>6.7199999999999996E-2</v>
          </cell>
        </row>
        <row r="88">
          <cell r="A88">
            <v>20222</v>
          </cell>
          <cell r="B88">
            <v>63</v>
          </cell>
          <cell r="C88">
            <v>5</v>
          </cell>
          <cell r="D88">
            <v>18</v>
          </cell>
          <cell r="E88">
            <v>2</v>
          </cell>
          <cell r="F88">
            <v>27996</v>
          </cell>
          <cell r="G88">
            <v>52663.53</v>
          </cell>
          <cell r="H88">
            <v>6.7199999999999996E-2</v>
          </cell>
        </row>
        <row r="89">
          <cell r="A89">
            <v>20224</v>
          </cell>
          <cell r="B89">
            <v>63</v>
          </cell>
          <cell r="C89">
            <v>5</v>
          </cell>
          <cell r="D89">
            <v>18</v>
          </cell>
          <cell r="E89">
            <v>2</v>
          </cell>
          <cell r="F89">
            <v>27996</v>
          </cell>
          <cell r="G89">
            <v>52663.53</v>
          </cell>
          <cell r="H89">
            <v>6.7199999999999996E-2</v>
          </cell>
        </row>
        <row r="90">
          <cell r="A90">
            <v>20225</v>
          </cell>
          <cell r="B90">
            <v>64</v>
          </cell>
          <cell r="C90">
            <v>5</v>
          </cell>
          <cell r="D90">
            <v>18</v>
          </cell>
          <cell r="E90">
            <v>2</v>
          </cell>
          <cell r="F90">
            <v>49040</v>
          </cell>
          <cell r="G90">
            <v>86792</v>
          </cell>
          <cell r="H90">
            <v>6.7199999999999996E-2</v>
          </cell>
        </row>
        <row r="91">
          <cell r="A91">
            <v>20227</v>
          </cell>
          <cell r="B91">
            <v>64</v>
          </cell>
          <cell r="C91">
            <v>5</v>
          </cell>
          <cell r="D91">
            <v>18</v>
          </cell>
          <cell r="E91">
            <v>2</v>
          </cell>
          <cell r="F91">
            <v>27996</v>
          </cell>
          <cell r="G91">
            <v>52663.53</v>
          </cell>
          <cell r="H91">
            <v>6.7199999999999996E-2</v>
          </cell>
        </row>
        <row r="92">
          <cell r="A92">
            <v>20228</v>
          </cell>
          <cell r="B92">
            <v>64</v>
          </cell>
          <cell r="C92">
            <v>5</v>
          </cell>
          <cell r="D92">
            <v>18</v>
          </cell>
          <cell r="E92">
            <v>2</v>
          </cell>
          <cell r="F92">
            <v>27996</v>
          </cell>
          <cell r="G92">
            <v>52663.53</v>
          </cell>
          <cell r="H92">
            <v>6.7199999999999996E-2</v>
          </cell>
        </row>
        <row r="93">
          <cell r="A93">
            <v>20231</v>
          </cell>
          <cell r="B93">
            <v>64</v>
          </cell>
          <cell r="C93">
            <v>5</v>
          </cell>
          <cell r="D93">
            <v>18</v>
          </cell>
          <cell r="E93">
            <v>2</v>
          </cell>
          <cell r="F93">
            <v>27996</v>
          </cell>
          <cell r="G93">
            <v>52663.53</v>
          </cell>
          <cell r="H93">
            <v>6.7199999999999996E-2</v>
          </cell>
        </row>
        <row r="94">
          <cell r="A94">
            <v>20233</v>
          </cell>
          <cell r="B94">
            <v>64</v>
          </cell>
          <cell r="C94">
            <v>5</v>
          </cell>
          <cell r="D94">
            <v>18</v>
          </cell>
          <cell r="E94">
            <v>2</v>
          </cell>
          <cell r="F94">
            <v>27996</v>
          </cell>
          <cell r="G94">
            <v>52663.53</v>
          </cell>
          <cell r="H94">
            <v>6.7199999999999996E-2</v>
          </cell>
        </row>
        <row r="95">
          <cell r="A95">
            <v>20235</v>
          </cell>
          <cell r="B95">
            <v>65</v>
          </cell>
          <cell r="C95">
            <v>5</v>
          </cell>
          <cell r="D95">
            <v>18</v>
          </cell>
          <cell r="E95">
            <v>2</v>
          </cell>
          <cell r="F95">
            <v>49040</v>
          </cell>
          <cell r="G95">
            <v>84451</v>
          </cell>
          <cell r="H95">
            <v>6.7199999999999996E-2</v>
          </cell>
        </row>
        <row r="96">
          <cell r="A96">
            <v>20237</v>
          </cell>
          <cell r="B96">
            <v>65</v>
          </cell>
          <cell r="C96">
            <v>5</v>
          </cell>
          <cell r="D96">
            <v>18</v>
          </cell>
          <cell r="E96">
            <v>2</v>
          </cell>
          <cell r="F96">
            <v>27996</v>
          </cell>
          <cell r="G96">
            <v>52663.53</v>
          </cell>
          <cell r="H96">
            <v>6.7199999999999996E-2</v>
          </cell>
        </row>
        <row r="97">
          <cell r="A97">
            <v>20239</v>
          </cell>
          <cell r="B97">
            <v>65</v>
          </cell>
          <cell r="C97">
            <v>5</v>
          </cell>
          <cell r="D97">
            <v>18</v>
          </cell>
          <cell r="E97">
            <v>2</v>
          </cell>
          <cell r="F97">
            <v>27996</v>
          </cell>
          <cell r="G97">
            <v>52663.53</v>
          </cell>
          <cell r="H97">
            <v>6.7199999999999996E-2</v>
          </cell>
        </row>
        <row r="98">
          <cell r="A98">
            <v>20240</v>
          </cell>
          <cell r="B98">
            <v>66</v>
          </cell>
          <cell r="C98">
            <v>5</v>
          </cell>
          <cell r="D98">
            <v>18</v>
          </cell>
          <cell r="E98">
            <v>2</v>
          </cell>
          <cell r="F98">
            <v>49040</v>
          </cell>
          <cell r="G98">
            <v>84451</v>
          </cell>
          <cell r="H98">
            <v>6.7199999999999996E-2</v>
          </cell>
        </row>
        <row r="99">
          <cell r="A99">
            <v>20241</v>
          </cell>
          <cell r="B99">
            <v>66</v>
          </cell>
          <cell r="C99">
            <v>5</v>
          </cell>
          <cell r="D99">
            <v>18</v>
          </cell>
          <cell r="E99">
            <v>2</v>
          </cell>
          <cell r="F99">
            <v>27996</v>
          </cell>
          <cell r="G99">
            <v>52663.53</v>
          </cell>
          <cell r="H99">
            <v>6.7199999999999996E-2</v>
          </cell>
        </row>
        <row r="100">
          <cell r="A100">
            <v>20243</v>
          </cell>
          <cell r="B100">
            <v>66</v>
          </cell>
          <cell r="C100">
            <v>5</v>
          </cell>
          <cell r="D100">
            <v>18</v>
          </cell>
          <cell r="E100">
            <v>2</v>
          </cell>
          <cell r="F100">
            <v>27996</v>
          </cell>
          <cell r="G100">
            <v>52663.53</v>
          </cell>
          <cell r="H100">
            <v>6.7199999999999996E-2</v>
          </cell>
        </row>
        <row r="101">
          <cell r="A101">
            <v>20246</v>
          </cell>
          <cell r="B101">
            <v>66</v>
          </cell>
          <cell r="C101">
            <v>5</v>
          </cell>
          <cell r="D101">
            <v>18</v>
          </cell>
          <cell r="E101">
            <v>2</v>
          </cell>
          <cell r="F101">
            <v>27996</v>
          </cell>
          <cell r="G101">
            <v>52663.53</v>
          </cell>
          <cell r="H101">
            <v>6.7199999999999996E-2</v>
          </cell>
        </row>
        <row r="102">
          <cell r="A102">
            <v>20248</v>
          </cell>
          <cell r="B102">
            <v>66</v>
          </cell>
          <cell r="C102">
            <v>5</v>
          </cell>
          <cell r="D102">
            <v>18</v>
          </cell>
          <cell r="E102">
            <v>2</v>
          </cell>
          <cell r="F102">
            <v>27996</v>
          </cell>
          <cell r="G102">
            <v>52663.53</v>
          </cell>
          <cell r="H102">
            <v>6.7199999999999996E-2</v>
          </cell>
        </row>
        <row r="103">
          <cell r="A103">
            <v>20247</v>
          </cell>
          <cell r="B103">
            <v>67</v>
          </cell>
          <cell r="C103">
            <v>5</v>
          </cell>
          <cell r="D103">
            <v>18</v>
          </cell>
          <cell r="E103">
            <v>2</v>
          </cell>
          <cell r="F103">
            <v>49040</v>
          </cell>
          <cell r="G103">
            <v>84451</v>
          </cell>
          <cell r="H103">
            <v>6.7199999999999996E-2</v>
          </cell>
        </row>
        <row r="104">
          <cell r="A104">
            <v>20250</v>
          </cell>
          <cell r="B104">
            <v>67</v>
          </cell>
          <cell r="C104">
            <v>5</v>
          </cell>
          <cell r="D104">
            <v>18</v>
          </cell>
          <cell r="E104">
            <v>2</v>
          </cell>
          <cell r="F104">
            <v>27996</v>
          </cell>
          <cell r="G104">
            <v>52663.53</v>
          </cell>
          <cell r="H104">
            <v>6.7199999999999996E-2</v>
          </cell>
        </row>
        <row r="105">
          <cell r="A105">
            <v>20251</v>
          </cell>
          <cell r="B105">
            <v>67</v>
          </cell>
          <cell r="C105">
            <v>5</v>
          </cell>
          <cell r="D105">
            <v>18</v>
          </cell>
          <cell r="E105">
            <v>2</v>
          </cell>
          <cell r="F105">
            <v>49040</v>
          </cell>
          <cell r="G105">
            <v>84451</v>
          </cell>
          <cell r="H105">
            <v>6.7199999999999996E-2</v>
          </cell>
        </row>
        <row r="106">
          <cell r="A106">
            <v>20253</v>
          </cell>
          <cell r="B106">
            <v>67</v>
          </cell>
          <cell r="C106">
            <v>5</v>
          </cell>
          <cell r="D106">
            <v>18</v>
          </cell>
          <cell r="E106">
            <v>2</v>
          </cell>
          <cell r="F106">
            <v>27996</v>
          </cell>
          <cell r="G106">
            <v>52663.53</v>
          </cell>
          <cell r="H106">
            <v>6.7199999999999996E-2</v>
          </cell>
        </row>
        <row r="107">
          <cell r="A107">
            <v>20254</v>
          </cell>
          <cell r="B107">
            <v>67</v>
          </cell>
          <cell r="C107">
            <v>5</v>
          </cell>
          <cell r="D107">
            <v>18</v>
          </cell>
          <cell r="E107">
            <v>2</v>
          </cell>
          <cell r="F107">
            <v>27996</v>
          </cell>
          <cell r="G107">
            <v>52663.53</v>
          </cell>
          <cell r="H107">
            <v>6.7199999999999996E-2</v>
          </cell>
        </row>
        <row r="108">
          <cell r="A108">
            <v>20255</v>
          </cell>
          <cell r="B108">
            <v>67</v>
          </cell>
          <cell r="C108">
            <v>5</v>
          </cell>
          <cell r="D108">
            <v>18</v>
          </cell>
          <cell r="E108">
            <v>2</v>
          </cell>
          <cell r="F108">
            <v>27996</v>
          </cell>
          <cell r="G108">
            <v>52663.53</v>
          </cell>
          <cell r="H108">
            <v>6.7199999999999996E-2</v>
          </cell>
        </row>
        <row r="109">
          <cell r="A109">
            <v>20257</v>
          </cell>
          <cell r="B109">
            <v>68</v>
          </cell>
          <cell r="C109">
            <v>5</v>
          </cell>
          <cell r="D109">
            <v>18</v>
          </cell>
          <cell r="E109">
            <v>2</v>
          </cell>
          <cell r="F109">
            <v>27996</v>
          </cell>
          <cell r="G109">
            <v>52663.53</v>
          </cell>
          <cell r="H109">
            <v>6.7199999999999996E-2</v>
          </cell>
        </row>
        <row r="110">
          <cell r="A110">
            <v>20258</v>
          </cell>
          <cell r="B110">
            <v>68</v>
          </cell>
          <cell r="C110">
            <v>5</v>
          </cell>
          <cell r="D110">
            <v>18</v>
          </cell>
          <cell r="E110">
            <v>2</v>
          </cell>
          <cell r="F110">
            <v>49040</v>
          </cell>
          <cell r="G110">
            <v>84451</v>
          </cell>
          <cell r="H110">
            <v>6.7199999999999996E-2</v>
          </cell>
        </row>
        <row r="111">
          <cell r="A111">
            <v>20260</v>
          </cell>
          <cell r="B111">
            <v>68</v>
          </cell>
          <cell r="C111">
            <v>5</v>
          </cell>
          <cell r="D111">
            <v>18</v>
          </cell>
          <cell r="E111">
            <v>2</v>
          </cell>
          <cell r="F111">
            <v>27996</v>
          </cell>
          <cell r="G111">
            <v>52663.53</v>
          </cell>
          <cell r="H111">
            <v>6.7199999999999996E-2</v>
          </cell>
        </row>
        <row r="112">
          <cell r="A112">
            <v>20262</v>
          </cell>
          <cell r="B112">
            <v>69</v>
          </cell>
          <cell r="C112">
            <v>5</v>
          </cell>
          <cell r="D112">
            <v>18</v>
          </cell>
          <cell r="E112">
            <v>2</v>
          </cell>
          <cell r="F112">
            <v>49040</v>
          </cell>
          <cell r="G112">
            <v>84451</v>
          </cell>
          <cell r="H112">
            <v>6.7199999999999996E-2</v>
          </cell>
        </row>
        <row r="113">
          <cell r="A113">
            <v>20264</v>
          </cell>
          <cell r="B113">
            <v>69</v>
          </cell>
          <cell r="C113">
            <v>5</v>
          </cell>
          <cell r="D113">
            <v>18</v>
          </cell>
          <cell r="E113">
            <v>2</v>
          </cell>
          <cell r="F113">
            <v>27996</v>
          </cell>
          <cell r="G113">
            <v>47295</v>
          </cell>
          <cell r="H113">
            <v>6.7199999999999996E-2</v>
          </cell>
        </row>
        <row r="114">
          <cell r="A114">
            <v>20267</v>
          </cell>
          <cell r="B114">
            <v>69</v>
          </cell>
          <cell r="C114">
            <v>5</v>
          </cell>
          <cell r="D114">
            <v>18</v>
          </cell>
          <cell r="E114">
            <v>2</v>
          </cell>
          <cell r="F114">
            <v>27996</v>
          </cell>
          <cell r="G114">
            <v>52663.53</v>
          </cell>
          <cell r="H114">
            <v>6.7199999999999996E-2</v>
          </cell>
        </row>
        <row r="115">
          <cell r="A115">
            <v>20269</v>
          </cell>
          <cell r="B115">
            <v>70</v>
          </cell>
          <cell r="C115">
            <v>5</v>
          </cell>
          <cell r="D115">
            <v>18</v>
          </cell>
          <cell r="E115">
            <v>2</v>
          </cell>
          <cell r="F115">
            <v>49040</v>
          </cell>
          <cell r="G115">
            <v>84451</v>
          </cell>
          <cell r="H115">
            <v>6.7199999999999996E-2</v>
          </cell>
        </row>
        <row r="116">
          <cell r="A116">
            <v>20272</v>
          </cell>
          <cell r="B116">
            <v>70</v>
          </cell>
          <cell r="C116">
            <v>5</v>
          </cell>
          <cell r="D116">
            <v>18</v>
          </cell>
          <cell r="E116">
            <v>2</v>
          </cell>
          <cell r="F116">
            <v>27996</v>
          </cell>
          <cell r="G116">
            <v>52663.53</v>
          </cell>
          <cell r="H116">
            <v>6.7199999999999996E-2</v>
          </cell>
        </row>
        <row r="117">
          <cell r="A117">
            <v>20274</v>
          </cell>
          <cell r="B117">
            <v>70</v>
          </cell>
          <cell r="C117">
            <v>5</v>
          </cell>
          <cell r="D117">
            <v>18</v>
          </cell>
          <cell r="E117">
            <v>2</v>
          </cell>
          <cell r="F117">
            <v>49040</v>
          </cell>
          <cell r="G117">
            <v>86792</v>
          </cell>
          <cell r="H117">
            <v>6.7199999999999996E-2</v>
          </cell>
        </row>
        <row r="118">
          <cell r="A118">
            <v>20278</v>
          </cell>
          <cell r="B118">
            <v>71</v>
          </cell>
          <cell r="C118">
            <v>5</v>
          </cell>
          <cell r="D118">
            <v>18</v>
          </cell>
          <cell r="E118">
            <v>2</v>
          </cell>
          <cell r="F118">
            <v>27996</v>
          </cell>
          <cell r="G118">
            <v>52663.53</v>
          </cell>
          <cell r="H118">
            <v>6.7199999999999996E-2</v>
          </cell>
        </row>
        <row r="119">
          <cell r="A119">
            <v>20280</v>
          </cell>
          <cell r="B119">
            <v>71</v>
          </cell>
          <cell r="C119">
            <v>5</v>
          </cell>
          <cell r="D119">
            <v>18</v>
          </cell>
          <cell r="E119">
            <v>2</v>
          </cell>
          <cell r="F119">
            <v>49040</v>
          </cell>
          <cell r="G119">
            <v>84451</v>
          </cell>
          <cell r="H119">
            <v>6.7199999999999996E-2</v>
          </cell>
        </row>
        <row r="120">
          <cell r="A120">
            <v>20167</v>
          </cell>
          <cell r="B120">
            <v>50</v>
          </cell>
          <cell r="C120">
            <v>15</v>
          </cell>
          <cell r="D120">
            <v>19</v>
          </cell>
          <cell r="E120">
            <v>2</v>
          </cell>
          <cell r="F120">
            <v>27996</v>
          </cell>
          <cell r="G120">
            <v>44956.67</v>
          </cell>
          <cell r="H120">
            <v>6.7799999999999999E-2</v>
          </cell>
        </row>
        <row r="121">
          <cell r="A121">
            <v>20174</v>
          </cell>
          <cell r="B121">
            <v>50</v>
          </cell>
          <cell r="C121">
            <v>15</v>
          </cell>
          <cell r="D121">
            <v>19</v>
          </cell>
          <cell r="E121">
            <v>2</v>
          </cell>
          <cell r="F121">
            <v>27996</v>
          </cell>
          <cell r="G121">
            <v>44956.67</v>
          </cell>
          <cell r="H121">
            <v>6.7799999999999999E-2</v>
          </cell>
        </row>
        <row r="122">
          <cell r="A122">
            <v>20176</v>
          </cell>
          <cell r="B122">
            <v>50</v>
          </cell>
          <cell r="C122">
            <v>15</v>
          </cell>
          <cell r="D122">
            <v>19</v>
          </cell>
          <cell r="E122">
            <v>2</v>
          </cell>
          <cell r="F122">
            <v>27996</v>
          </cell>
          <cell r="G122">
            <v>44956.67</v>
          </cell>
          <cell r="H122">
            <v>6.7799999999999999E-2</v>
          </cell>
        </row>
        <row r="123">
          <cell r="A123">
            <v>20178</v>
          </cell>
          <cell r="B123">
            <v>50</v>
          </cell>
          <cell r="C123">
            <v>15</v>
          </cell>
          <cell r="D123">
            <v>19</v>
          </cell>
          <cell r="E123">
            <v>2</v>
          </cell>
          <cell r="F123">
            <v>27996</v>
          </cell>
          <cell r="G123">
            <v>44956.67</v>
          </cell>
          <cell r="H123">
            <v>6.7799999999999999E-2</v>
          </cell>
        </row>
        <row r="124">
          <cell r="A124">
            <v>20180</v>
          </cell>
          <cell r="B124">
            <v>50</v>
          </cell>
          <cell r="C124">
            <v>15</v>
          </cell>
          <cell r="D124">
            <v>19</v>
          </cell>
          <cell r="E124">
            <v>2</v>
          </cell>
          <cell r="F124">
            <v>27996</v>
          </cell>
          <cell r="G124">
            <v>44956.67</v>
          </cell>
          <cell r="H124">
            <v>6.7799999999999999E-2</v>
          </cell>
        </row>
        <row r="125">
          <cell r="A125">
            <v>20182</v>
          </cell>
          <cell r="B125">
            <v>50</v>
          </cell>
          <cell r="C125">
            <v>15</v>
          </cell>
          <cell r="D125">
            <v>19</v>
          </cell>
          <cell r="E125">
            <v>2</v>
          </cell>
          <cell r="F125">
            <v>27996</v>
          </cell>
          <cell r="G125">
            <v>44956.67</v>
          </cell>
          <cell r="H125">
            <v>6.7799999999999999E-2</v>
          </cell>
        </row>
        <row r="126">
          <cell r="A126">
            <v>20185</v>
          </cell>
          <cell r="B126">
            <v>51</v>
          </cell>
          <cell r="C126">
            <v>15</v>
          </cell>
          <cell r="D126">
            <v>19</v>
          </cell>
          <cell r="E126">
            <v>2</v>
          </cell>
          <cell r="F126">
            <v>27996</v>
          </cell>
          <cell r="G126">
            <v>44956.67</v>
          </cell>
          <cell r="H126">
            <v>6.7799999999999999E-2</v>
          </cell>
        </row>
        <row r="127">
          <cell r="A127">
            <v>20187</v>
          </cell>
          <cell r="B127">
            <v>51</v>
          </cell>
          <cell r="C127">
            <v>15</v>
          </cell>
          <cell r="D127">
            <v>19</v>
          </cell>
          <cell r="E127">
            <v>2</v>
          </cell>
          <cell r="F127">
            <v>27996</v>
          </cell>
          <cell r="G127">
            <v>44956.67</v>
          </cell>
          <cell r="H127">
            <v>6.7799999999999999E-2</v>
          </cell>
        </row>
        <row r="128">
          <cell r="A128">
            <v>20188</v>
          </cell>
          <cell r="B128">
            <v>51</v>
          </cell>
          <cell r="C128">
            <v>15</v>
          </cell>
          <cell r="D128">
            <v>19</v>
          </cell>
          <cell r="E128">
            <v>2</v>
          </cell>
          <cell r="F128">
            <v>27996</v>
          </cell>
          <cell r="G128">
            <v>44956.67</v>
          </cell>
          <cell r="H128">
            <v>6.7799999999999999E-2</v>
          </cell>
        </row>
        <row r="129">
          <cell r="A129">
            <v>20189</v>
          </cell>
          <cell r="B129">
            <v>51</v>
          </cell>
          <cell r="C129">
            <v>15</v>
          </cell>
          <cell r="D129">
            <v>19</v>
          </cell>
          <cell r="E129">
            <v>2</v>
          </cell>
          <cell r="F129">
            <v>27996</v>
          </cell>
          <cell r="G129">
            <v>44705.31</v>
          </cell>
          <cell r="H129">
            <v>6.7799999999999999E-2</v>
          </cell>
        </row>
        <row r="130">
          <cell r="A130">
            <v>20191</v>
          </cell>
          <cell r="B130">
            <v>51</v>
          </cell>
          <cell r="C130">
            <v>15</v>
          </cell>
          <cell r="D130">
            <v>19</v>
          </cell>
          <cell r="E130">
            <v>2</v>
          </cell>
          <cell r="F130">
            <v>27996</v>
          </cell>
          <cell r="G130">
            <v>44956.67</v>
          </cell>
          <cell r="H130">
            <v>6.7799999999999999E-2</v>
          </cell>
        </row>
        <row r="131">
          <cell r="A131">
            <v>20193</v>
          </cell>
          <cell r="B131">
            <v>52</v>
          </cell>
          <cell r="C131">
            <v>15</v>
          </cell>
          <cell r="D131">
            <v>19</v>
          </cell>
          <cell r="E131">
            <v>2</v>
          </cell>
          <cell r="F131">
            <v>27996</v>
          </cell>
          <cell r="G131">
            <v>44956.67</v>
          </cell>
          <cell r="H131">
            <v>6.7799999999999999E-2</v>
          </cell>
        </row>
        <row r="132">
          <cell r="A132">
            <v>20196</v>
          </cell>
          <cell r="B132">
            <v>52</v>
          </cell>
          <cell r="C132">
            <v>15</v>
          </cell>
          <cell r="D132">
            <v>19</v>
          </cell>
          <cell r="E132">
            <v>2</v>
          </cell>
          <cell r="F132">
            <v>27996</v>
          </cell>
          <cell r="G132">
            <v>44956.67</v>
          </cell>
          <cell r="H132">
            <v>6.7799999999999999E-2</v>
          </cell>
        </row>
        <row r="133">
          <cell r="A133">
            <v>20198</v>
          </cell>
          <cell r="B133">
            <v>52</v>
          </cell>
          <cell r="C133">
            <v>15</v>
          </cell>
          <cell r="D133">
            <v>19</v>
          </cell>
          <cell r="E133">
            <v>2</v>
          </cell>
          <cell r="F133">
            <v>27996</v>
          </cell>
          <cell r="G133">
            <v>44705.31</v>
          </cell>
          <cell r="H133">
            <v>6.7799999999999999E-2</v>
          </cell>
        </row>
        <row r="134">
          <cell r="A134">
            <v>20201</v>
          </cell>
          <cell r="B134">
            <v>53</v>
          </cell>
          <cell r="C134">
            <v>5</v>
          </cell>
          <cell r="D134">
            <v>19</v>
          </cell>
          <cell r="E134">
            <v>2</v>
          </cell>
          <cell r="F134">
            <v>27996</v>
          </cell>
          <cell r="G134">
            <v>44705.31</v>
          </cell>
          <cell r="H134">
            <v>6.7799999999999999E-2</v>
          </cell>
        </row>
        <row r="135">
          <cell r="A135">
            <v>20203</v>
          </cell>
          <cell r="B135">
            <v>53</v>
          </cell>
          <cell r="C135">
            <v>5</v>
          </cell>
          <cell r="D135">
            <v>19</v>
          </cell>
          <cell r="E135">
            <v>2</v>
          </cell>
          <cell r="F135">
            <v>27996</v>
          </cell>
          <cell r="G135">
            <v>44705.31</v>
          </cell>
          <cell r="H135">
            <v>6.7799999999999999E-2</v>
          </cell>
        </row>
        <row r="136">
          <cell r="A136">
            <v>20206</v>
          </cell>
          <cell r="B136">
            <v>53</v>
          </cell>
          <cell r="C136">
            <v>5</v>
          </cell>
          <cell r="D136">
            <v>19</v>
          </cell>
          <cell r="E136">
            <v>2</v>
          </cell>
          <cell r="F136">
            <v>27996</v>
          </cell>
          <cell r="G136">
            <v>44705.31</v>
          </cell>
          <cell r="H136">
            <v>6.7799999999999999E-2</v>
          </cell>
        </row>
        <row r="137">
          <cell r="A137">
            <v>20208</v>
          </cell>
          <cell r="B137">
            <v>53</v>
          </cell>
          <cell r="C137">
            <v>15</v>
          </cell>
          <cell r="D137">
            <v>19</v>
          </cell>
          <cell r="E137">
            <v>2</v>
          </cell>
          <cell r="F137">
            <v>27996</v>
          </cell>
          <cell r="G137">
            <v>44705.31</v>
          </cell>
          <cell r="H137">
            <v>6.7799999999999999E-2</v>
          </cell>
        </row>
        <row r="138">
          <cell r="A138">
            <v>20210</v>
          </cell>
          <cell r="B138">
            <v>54</v>
          </cell>
          <cell r="C138">
            <v>5</v>
          </cell>
          <cell r="D138">
            <v>19</v>
          </cell>
          <cell r="E138">
            <v>2</v>
          </cell>
          <cell r="F138">
            <v>27996</v>
          </cell>
          <cell r="G138">
            <v>44705.31</v>
          </cell>
          <cell r="H138">
            <v>6.7799999999999999E-2</v>
          </cell>
        </row>
        <row r="139">
          <cell r="A139">
            <v>20213</v>
          </cell>
          <cell r="B139">
            <v>54</v>
          </cell>
          <cell r="C139">
            <v>5</v>
          </cell>
          <cell r="D139">
            <v>19</v>
          </cell>
          <cell r="E139">
            <v>2</v>
          </cell>
          <cell r="F139">
            <v>27996</v>
          </cell>
          <cell r="G139">
            <v>44705.31</v>
          </cell>
          <cell r="H139">
            <v>6.7799999999999999E-2</v>
          </cell>
        </row>
        <row r="140">
          <cell r="A140">
            <v>20217</v>
          </cell>
          <cell r="B140">
            <v>54</v>
          </cell>
          <cell r="C140">
            <v>20</v>
          </cell>
          <cell r="D140">
            <v>19</v>
          </cell>
          <cell r="E140">
            <v>2</v>
          </cell>
          <cell r="F140">
            <v>27996</v>
          </cell>
          <cell r="G140">
            <v>44705.31</v>
          </cell>
          <cell r="H140">
            <v>6.7799999999999999E-2</v>
          </cell>
        </row>
        <row r="141">
          <cell r="A141">
            <v>20220</v>
          </cell>
          <cell r="B141">
            <v>55</v>
          </cell>
          <cell r="C141">
            <v>5</v>
          </cell>
          <cell r="D141">
            <v>19</v>
          </cell>
          <cell r="E141">
            <v>2</v>
          </cell>
          <cell r="F141">
            <v>27996</v>
          </cell>
          <cell r="G141">
            <v>44705.31</v>
          </cell>
          <cell r="H141">
            <v>6.7799999999999999E-2</v>
          </cell>
        </row>
        <row r="142">
          <cell r="A142">
            <v>20223</v>
          </cell>
          <cell r="B142">
            <v>55</v>
          </cell>
          <cell r="C142">
            <v>5</v>
          </cell>
          <cell r="D142">
            <v>19</v>
          </cell>
          <cell r="E142">
            <v>2</v>
          </cell>
          <cell r="F142">
            <v>27996</v>
          </cell>
          <cell r="G142">
            <v>44705.31</v>
          </cell>
          <cell r="H142">
            <v>6.7799999999999999E-2</v>
          </cell>
        </row>
        <row r="143">
          <cell r="A143">
            <v>20226</v>
          </cell>
          <cell r="B143">
            <v>56</v>
          </cell>
          <cell r="C143">
            <v>5</v>
          </cell>
          <cell r="D143">
            <v>19</v>
          </cell>
          <cell r="E143">
            <v>2</v>
          </cell>
          <cell r="F143">
            <v>27996</v>
          </cell>
          <cell r="G143">
            <v>44705.31</v>
          </cell>
          <cell r="H143">
            <v>6.7799999999999999E-2</v>
          </cell>
        </row>
        <row r="144">
          <cell r="A144">
            <v>20229</v>
          </cell>
          <cell r="B144">
            <v>56</v>
          </cell>
          <cell r="C144">
            <v>5</v>
          </cell>
          <cell r="D144">
            <v>19</v>
          </cell>
          <cell r="E144">
            <v>2</v>
          </cell>
          <cell r="F144">
            <v>27996</v>
          </cell>
          <cell r="G144">
            <v>44705.31</v>
          </cell>
          <cell r="H144">
            <v>6.7799999999999999E-2</v>
          </cell>
        </row>
        <row r="145">
          <cell r="A145">
            <v>20232</v>
          </cell>
          <cell r="B145">
            <v>56</v>
          </cell>
          <cell r="C145">
            <v>5</v>
          </cell>
          <cell r="D145">
            <v>19</v>
          </cell>
          <cell r="E145">
            <v>2</v>
          </cell>
          <cell r="F145">
            <v>27996</v>
          </cell>
          <cell r="G145">
            <v>44705.31</v>
          </cell>
          <cell r="H145">
            <v>6.7799999999999999E-2</v>
          </cell>
        </row>
        <row r="146">
          <cell r="A146">
            <v>20236</v>
          </cell>
          <cell r="B146">
            <v>57</v>
          </cell>
          <cell r="C146">
            <v>5</v>
          </cell>
          <cell r="D146">
            <v>19</v>
          </cell>
          <cell r="E146">
            <v>2</v>
          </cell>
          <cell r="F146">
            <v>27996</v>
          </cell>
          <cell r="G146">
            <v>44705.31</v>
          </cell>
          <cell r="H146">
            <v>6.7799999999999999E-2</v>
          </cell>
        </row>
        <row r="147">
          <cell r="A147">
            <v>20238</v>
          </cell>
          <cell r="B147">
            <v>57</v>
          </cell>
          <cell r="C147">
            <v>5</v>
          </cell>
          <cell r="D147">
            <v>19</v>
          </cell>
          <cell r="E147">
            <v>2</v>
          </cell>
          <cell r="F147">
            <v>27996</v>
          </cell>
          <cell r="G147">
            <v>44705.31</v>
          </cell>
          <cell r="H147">
            <v>6.7799999999999999E-2</v>
          </cell>
        </row>
        <row r="148">
          <cell r="A148">
            <v>20242</v>
          </cell>
          <cell r="B148">
            <v>58</v>
          </cell>
          <cell r="C148">
            <v>5</v>
          </cell>
          <cell r="D148">
            <v>19</v>
          </cell>
          <cell r="E148">
            <v>2</v>
          </cell>
          <cell r="F148">
            <v>27996</v>
          </cell>
          <cell r="G148">
            <v>44705.31</v>
          </cell>
          <cell r="H148">
            <v>6.7799999999999999E-2</v>
          </cell>
        </row>
        <row r="149">
          <cell r="A149">
            <v>20249</v>
          </cell>
          <cell r="B149">
            <v>59</v>
          </cell>
          <cell r="C149">
            <v>5</v>
          </cell>
          <cell r="D149">
            <v>19</v>
          </cell>
          <cell r="E149">
            <v>2</v>
          </cell>
          <cell r="F149">
            <v>27996</v>
          </cell>
          <cell r="G149">
            <v>44705.31</v>
          </cell>
          <cell r="H149">
            <v>6.7799999999999999E-2</v>
          </cell>
        </row>
        <row r="150">
          <cell r="A150">
            <v>20252</v>
          </cell>
          <cell r="B150">
            <v>59</v>
          </cell>
          <cell r="C150">
            <v>5</v>
          </cell>
          <cell r="D150">
            <v>19</v>
          </cell>
          <cell r="E150">
            <v>2</v>
          </cell>
          <cell r="F150">
            <v>27996</v>
          </cell>
          <cell r="G150">
            <v>44705.31</v>
          </cell>
          <cell r="H150">
            <v>6.7799999999999999E-2</v>
          </cell>
        </row>
        <row r="151">
          <cell r="A151">
            <v>20256</v>
          </cell>
          <cell r="B151">
            <v>59</v>
          </cell>
          <cell r="C151">
            <v>5</v>
          </cell>
          <cell r="D151">
            <v>19</v>
          </cell>
          <cell r="E151">
            <v>2</v>
          </cell>
          <cell r="F151">
            <v>27996</v>
          </cell>
          <cell r="G151">
            <v>44705.31</v>
          </cell>
          <cell r="H151">
            <v>6.7799999999999999E-2</v>
          </cell>
        </row>
        <row r="152">
          <cell r="A152">
            <v>20259</v>
          </cell>
          <cell r="B152">
            <v>60</v>
          </cell>
          <cell r="C152">
            <v>5</v>
          </cell>
          <cell r="D152">
            <v>19</v>
          </cell>
          <cell r="E152">
            <v>2</v>
          </cell>
          <cell r="F152">
            <v>27996</v>
          </cell>
          <cell r="G152">
            <v>44705.31</v>
          </cell>
          <cell r="H152">
            <v>6.7799999999999999E-2</v>
          </cell>
        </row>
        <row r="153">
          <cell r="A153">
            <v>20263</v>
          </cell>
          <cell r="B153">
            <v>61</v>
          </cell>
          <cell r="C153">
            <v>5</v>
          </cell>
          <cell r="D153">
            <v>19</v>
          </cell>
          <cell r="E153">
            <v>2</v>
          </cell>
          <cell r="F153">
            <v>27996</v>
          </cell>
          <cell r="G153">
            <v>44705.31</v>
          </cell>
          <cell r="H153">
            <v>6.7799999999999999E-2</v>
          </cell>
        </row>
        <row r="154">
          <cell r="A154">
            <v>20266</v>
          </cell>
          <cell r="B154">
            <v>61</v>
          </cell>
          <cell r="C154">
            <v>5</v>
          </cell>
          <cell r="D154">
            <v>19</v>
          </cell>
          <cell r="E154">
            <v>2</v>
          </cell>
          <cell r="F154">
            <v>27996</v>
          </cell>
          <cell r="G154">
            <v>44705.31</v>
          </cell>
          <cell r="H154">
            <v>6.7799999999999999E-2</v>
          </cell>
        </row>
        <row r="155">
          <cell r="A155">
            <v>20271</v>
          </cell>
          <cell r="B155">
            <v>62</v>
          </cell>
          <cell r="C155">
            <v>5</v>
          </cell>
          <cell r="D155">
            <v>19</v>
          </cell>
          <cell r="E155">
            <v>2</v>
          </cell>
          <cell r="F155">
            <v>27996</v>
          </cell>
          <cell r="G155">
            <v>44705.31</v>
          </cell>
          <cell r="H155">
            <v>6.7799999999999999E-2</v>
          </cell>
        </row>
        <row r="156">
          <cell r="A156">
            <v>20276</v>
          </cell>
          <cell r="B156">
            <v>63</v>
          </cell>
          <cell r="C156">
            <v>5</v>
          </cell>
          <cell r="D156">
            <v>19</v>
          </cell>
          <cell r="E156">
            <v>2</v>
          </cell>
          <cell r="F156">
            <v>27996</v>
          </cell>
          <cell r="G156">
            <v>44705.31</v>
          </cell>
          <cell r="H156">
            <v>6.7799999999999999E-2</v>
          </cell>
        </row>
        <row r="157">
          <cell r="A157">
            <v>20281</v>
          </cell>
          <cell r="B157">
            <v>64</v>
          </cell>
          <cell r="C157">
            <v>5</v>
          </cell>
          <cell r="D157">
            <v>19</v>
          </cell>
          <cell r="E157">
            <v>2</v>
          </cell>
          <cell r="F157">
            <v>27996</v>
          </cell>
          <cell r="G157">
            <v>44705.31</v>
          </cell>
          <cell r="H157">
            <v>6.7799999999999999E-2</v>
          </cell>
        </row>
        <row r="158">
          <cell r="A158">
            <v>20289</v>
          </cell>
          <cell r="B158">
            <v>65</v>
          </cell>
          <cell r="C158">
            <v>5</v>
          </cell>
          <cell r="D158">
            <v>19</v>
          </cell>
          <cell r="E158">
            <v>2</v>
          </cell>
          <cell r="F158">
            <v>34990</v>
          </cell>
          <cell r="G158">
            <v>44705.31</v>
          </cell>
          <cell r="H158">
            <v>6.7799999999999999E-2</v>
          </cell>
        </row>
        <row r="159">
          <cell r="A159">
            <v>20299</v>
          </cell>
          <cell r="B159">
            <v>66</v>
          </cell>
          <cell r="C159">
            <v>5</v>
          </cell>
          <cell r="D159">
            <v>19</v>
          </cell>
          <cell r="E159">
            <v>2</v>
          </cell>
          <cell r="F159">
            <v>34990</v>
          </cell>
          <cell r="G159">
            <v>44705.31</v>
          </cell>
          <cell r="H159">
            <v>6.7799999999999999E-2</v>
          </cell>
        </row>
        <row r="160">
          <cell r="A160">
            <v>20305</v>
          </cell>
          <cell r="B160">
            <v>68</v>
          </cell>
          <cell r="C160">
            <v>5</v>
          </cell>
          <cell r="D160">
            <v>19</v>
          </cell>
          <cell r="E160">
            <v>2</v>
          </cell>
          <cell r="F160">
            <v>34990</v>
          </cell>
          <cell r="G160">
            <v>44705.31</v>
          </cell>
          <cell r="H160">
            <v>6.7799999999999999E-2</v>
          </cell>
        </row>
        <row r="161">
          <cell r="A161">
            <v>20320</v>
          </cell>
          <cell r="B161">
            <v>69</v>
          </cell>
          <cell r="C161">
            <v>5</v>
          </cell>
          <cell r="D161">
            <v>19</v>
          </cell>
          <cell r="E161">
            <v>2</v>
          </cell>
          <cell r="F161">
            <v>34990</v>
          </cell>
          <cell r="G161">
            <v>44705.31</v>
          </cell>
          <cell r="H161">
            <v>6.7799999999999999E-2</v>
          </cell>
        </row>
        <row r="162">
          <cell r="A162">
            <v>20023</v>
          </cell>
          <cell r="B162">
            <v>1</v>
          </cell>
          <cell r="C162">
            <v>20</v>
          </cell>
          <cell r="D162">
            <v>15</v>
          </cell>
          <cell r="E162">
            <v>3</v>
          </cell>
          <cell r="F162">
            <v>26792</v>
          </cell>
          <cell r="G162">
            <v>49990</v>
          </cell>
          <cell r="H162">
            <v>0</v>
          </cell>
        </row>
        <row r="163">
          <cell r="A163">
            <v>20027</v>
          </cell>
          <cell r="B163">
            <v>2</v>
          </cell>
          <cell r="C163">
            <v>20</v>
          </cell>
          <cell r="D163">
            <v>15</v>
          </cell>
          <cell r="E163">
            <v>3</v>
          </cell>
          <cell r="F163">
            <v>26792</v>
          </cell>
          <cell r="G163">
            <v>49990</v>
          </cell>
          <cell r="H163">
            <v>0</v>
          </cell>
        </row>
        <row r="164">
          <cell r="A164">
            <v>20030</v>
          </cell>
          <cell r="B164">
            <v>2</v>
          </cell>
          <cell r="C164">
            <v>20</v>
          </cell>
          <cell r="D164">
            <v>15</v>
          </cell>
          <cell r="E164">
            <v>3</v>
          </cell>
          <cell r="F164">
            <v>26792</v>
          </cell>
          <cell r="G164">
            <v>49990</v>
          </cell>
          <cell r="H164">
            <v>0</v>
          </cell>
        </row>
        <row r="165">
          <cell r="A165">
            <v>2010</v>
          </cell>
          <cell r="B165">
            <v>7</v>
          </cell>
          <cell r="C165">
            <v>20</v>
          </cell>
          <cell r="D165">
            <v>16</v>
          </cell>
          <cell r="E165">
            <v>3</v>
          </cell>
          <cell r="F165">
            <v>49040</v>
          </cell>
          <cell r="G165">
            <v>107990</v>
          </cell>
          <cell r="H165">
            <v>0</v>
          </cell>
        </row>
        <row r="166">
          <cell r="A166">
            <v>1989</v>
          </cell>
          <cell r="B166">
            <v>8</v>
          </cell>
          <cell r="C166">
            <v>10</v>
          </cell>
          <cell r="D166">
            <v>16</v>
          </cell>
          <cell r="E166">
            <v>3</v>
          </cell>
          <cell r="F166">
            <v>84451</v>
          </cell>
          <cell r="G166">
            <v>179290</v>
          </cell>
          <cell r="H166">
            <v>0</v>
          </cell>
        </row>
        <row r="167">
          <cell r="A167">
            <v>20063</v>
          </cell>
          <cell r="B167">
            <v>13</v>
          </cell>
          <cell r="C167">
            <v>5</v>
          </cell>
          <cell r="D167">
            <v>15</v>
          </cell>
          <cell r="E167">
            <v>3</v>
          </cell>
          <cell r="F167">
            <v>27996</v>
          </cell>
          <cell r="G167">
            <v>50340</v>
          </cell>
          <cell r="H167">
            <v>0</v>
          </cell>
        </row>
        <row r="168">
          <cell r="A168">
            <v>20066</v>
          </cell>
          <cell r="B168">
            <v>15</v>
          </cell>
          <cell r="C168">
            <v>5</v>
          </cell>
          <cell r="D168">
            <v>15</v>
          </cell>
          <cell r="E168">
            <v>3</v>
          </cell>
          <cell r="F168">
            <v>27996</v>
          </cell>
          <cell r="G168">
            <v>50340</v>
          </cell>
          <cell r="H168">
            <v>0</v>
          </cell>
        </row>
        <row r="169">
          <cell r="A169">
            <v>20006</v>
          </cell>
          <cell r="B169">
            <v>19</v>
          </cell>
          <cell r="C169">
            <v>15</v>
          </cell>
          <cell r="D169">
            <v>15</v>
          </cell>
          <cell r="E169">
            <v>3</v>
          </cell>
          <cell r="F169">
            <v>27992</v>
          </cell>
          <cell r="G169">
            <v>54518.67</v>
          </cell>
          <cell r="H169">
            <v>0</v>
          </cell>
        </row>
        <row r="170">
          <cell r="A170">
            <v>20017</v>
          </cell>
          <cell r="B170">
            <v>20</v>
          </cell>
          <cell r="C170">
            <v>20</v>
          </cell>
          <cell r="D170">
            <v>20</v>
          </cell>
          <cell r="E170">
            <v>3</v>
          </cell>
          <cell r="F170">
            <v>29474.5</v>
          </cell>
          <cell r="G170">
            <v>32683</v>
          </cell>
          <cell r="H170">
            <v>0</v>
          </cell>
        </row>
        <row r="171">
          <cell r="A171">
            <v>20062</v>
          </cell>
          <cell r="B171">
            <v>25</v>
          </cell>
          <cell r="C171">
            <v>10</v>
          </cell>
          <cell r="D171">
            <v>15</v>
          </cell>
          <cell r="E171">
            <v>3</v>
          </cell>
          <cell r="F171">
            <v>38394</v>
          </cell>
          <cell r="G171">
            <v>54340</v>
          </cell>
          <cell r="H171">
            <v>0</v>
          </cell>
        </row>
        <row r="172">
          <cell r="A172">
            <v>20107</v>
          </cell>
          <cell r="B172">
            <v>27</v>
          </cell>
          <cell r="C172">
            <v>5</v>
          </cell>
          <cell r="D172">
            <v>16</v>
          </cell>
          <cell r="E172">
            <v>3</v>
          </cell>
          <cell r="F172">
            <v>34990</v>
          </cell>
          <cell r="G172">
            <v>49040</v>
          </cell>
          <cell r="H172">
            <v>0</v>
          </cell>
        </row>
        <row r="173">
          <cell r="A173">
            <v>20112</v>
          </cell>
          <cell r="B173">
            <v>28</v>
          </cell>
          <cell r="C173">
            <v>5</v>
          </cell>
          <cell r="D173">
            <v>16</v>
          </cell>
          <cell r="E173">
            <v>3</v>
          </cell>
          <cell r="F173">
            <v>29741.5</v>
          </cell>
          <cell r="G173">
            <v>49040</v>
          </cell>
          <cell r="H173">
            <v>0</v>
          </cell>
        </row>
        <row r="174">
          <cell r="A174">
            <v>20073</v>
          </cell>
          <cell r="B174">
            <v>29</v>
          </cell>
          <cell r="C174">
            <v>5</v>
          </cell>
          <cell r="D174">
            <v>15</v>
          </cell>
          <cell r="E174">
            <v>3</v>
          </cell>
          <cell r="F174">
            <v>27996</v>
          </cell>
          <cell r="G174">
            <v>54340</v>
          </cell>
          <cell r="H174">
            <v>0</v>
          </cell>
        </row>
        <row r="175">
          <cell r="A175">
            <v>20120</v>
          </cell>
          <cell r="B175">
            <v>29</v>
          </cell>
          <cell r="C175">
            <v>5</v>
          </cell>
          <cell r="D175">
            <v>16</v>
          </cell>
          <cell r="E175">
            <v>3</v>
          </cell>
          <cell r="F175">
            <v>28264.5</v>
          </cell>
          <cell r="G175">
            <v>33793</v>
          </cell>
          <cell r="H175">
            <v>0</v>
          </cell>
        </row>
        <row r="176">
          <cell r="A176">
            <v>20054</v>
          </cell>
          <cell r="B176">
            <v>30</v>
          </cell>
          <cell r="C176">
            <v>15</v>
          </cell>
          <cell r="D176">
            <v>15</v>
          </cell>
          <cell r="E176">
            <v>3</v>
          </cell>
          <cell r="F176">
            <v>28264.5</v>
          </cell>
          <cell r="G176">
            <v>54518.67</v>
          </cell>
          <cell r="H176">
            <v>0</v>
          </cell>
        </row>
        <row r="177">
          <cell r="A177">
            <v>20080</v>
          </cell>
          <cell r="B177">
            <v>31</v>
          </cell>
          <cell r="C177">
            <v>5</v>
          </cell>
          <cell r="D177">
            <v>15</v>
          </cell>
          <cell r="E177">
            <v>3</v>
          </cell>
          <cell r="F177">
            <v>31668</v>
          </cell>
          <cell r="G177">
            <v>54340</v>
          </cell>
          <cell r="H177">
            <v>0</v>
          </cell>
        </row>
        <row r="178">
          <cell r="A178">
            <v>20081</v>
          </cell>
          <cell r="B178">
            <v>31</v>
          </cell>
          <cell r="C178">
            <v>5</v>
          </cell>
          <cell r="D178">
            <v>15</v>
          </cell>
          <cell r="E178">
            <v>3</v>
          </cell>
          <cell r="F178">
            <v>27996</v>
          </cell>
          <cell r="G178">
            <v>54340</v>
          </cell>
          <cell r="H178">
            <v>0</v>
          </cell>
        </row>
        <row r="179">
          <cell r="A179">
            <v>20082</v>
          </cell>
          <cell r="B179">
            <v>31</v>
          </cell>
          <cell r="C179">
            <v>5</v>
          </cell>
          <cell r="D179">
            <v>15</v>
          </cell>
          <cell r="E179">
            <v>3</v>
          </cell>
          <cell r="F179">
            <v>27996</v>
          </cell>
          <cell r="G179">
            <v>54340</v>
          </cell>
          <cell r="H179">
            <v>0</v>
          </cell>
        </row>
        <row r="180">
          <cell r="A180">
            <v>20085</v>
          </cell>
          <cell r="B180">
            <v>31</v>
          </cell>
          <cell r="C180">
            <v>5</v>
          </cell>
          <cell r="D180">
            <v>15</v>
          </cell>
          <cell r="E180">
            <v>3</v>
          </cell>
          <cell r="F180">
            <v>27996</v>
          </cell>
          <cell r="G180">
            <v>54340</v>
          </cell>
          <cell r="H180">
            <v>0</v>
          </cell>
        </row>
        <row r="181">
          <cell r="A181">
            <v>20089</v>
          </cell>
          <cell r="B181">
            <v>32</v>
          </cell>
          <cell r="C181">
            <v>5</v>
          </cell>
          <cell r="D181">
            <v>15</v>
          </cell>
          <cell r="E181">
            <v>3</v>
          </cell>
          <cell r="F181">
            <v>27996</v>
          </cell>
          <cell r="G181">
            <v>54340</v>
          </cell>
          <cell r="H181">
            <v>0</v>
          </cell>
        </row>
        <row r="182">
          <cell r="A182">
            <v>20108</v>
          </cell>
          <cell r="B182">
            <v>32</v>
          </cell>
          <cell r="C182">
            <v>5</v>
          </cell>
          <cell r="D182">
            <v>16</v>
          </cell>
          <cell r="E182">
            <v>3</v>
          </cell>
          <cell r="F182">
            <v>34990</v>
          </cell>
          <cell r="G182">
            <v>49040</v>
          </cell>
          <cell r="H182">
            <v>0</v>
          </cell>
        </row>
        <row r="183">
          <cell r="A183">
            <v>20113</v>
          </cell>
          <cell r="B183">
            <v>34</v>
          </cell>
          <cell r="C183">
            <v>5</v>
          </cell>
          <cell r="D183">
            <v>16</v>
          </cell>
          <cell r="E183">
            <v>3</v>
          </cell>
          <cell r="F183">
            <v>34990</v>
          </cell>
          <cell r="G183">
            <v>49040</v>
          </cell>
          <cell r="H183">
            <v>0</v>
          </cell>
        </row>
        <row r="184">
          <cell r="A184">
            <v>20129</v>
          </cell>
          <cell r="B184">
            <v>44</v>
          </cell>
          <cell r="C184">
            <v>10</v>
          </cell>
          <cell r="D184">
            <v>16.5</v>
          </cell>
          <cell r="E184">
            <v>3</v>
          </cell>
          <cell r="F184">
            <v>27996</v>
          </cell>
          <cell r="G184">
            <v>49040</v>
          </cell>
          <cell r="H184">
            <v>0</v>
          </cell>
        </row>
        <row r="185">
          <cell r="A185">
            <v>20265</v>
          </cell>
          <cell r="B185">
            <v>71</v>
          </cell>
          <cell r="C185">
            <v>5</v>
          </cell>
          <cell r="D185">
            <v>18</v>
          </cell>
          <cell r="E185">
            <v>2</v>
          </cell>
          <cell r="F185">
            <v>27996</v>
          </cell>
          <cell r="G185">
            <v>29474.5</v>
          </cell>
          <cell r="H185">
            <v>0</v>
          </cell>
        </row>
        <row r="186">
          <cell r="A186">
            <v>20335</v>
          </cell>
          <cell r="B186">
            <v>71</v>
          </cell>
          <cell r="C186">
            <v>5</v>
          </cell>
          <cell r="D186">
            <v>19</v>
          </cell>
          <cell r="E186">
            <v>2</v>
          </cell>
          <cell r="F186">
            <v>34990</v>
          </cell>
          <cell r="G186">
            <v>44705.31</v>
          </cell>
          <cell r="H186">
            <v>6.7799999999999999E-2</v>
          </cell>
        </row>
        <row r="187">
          <cell r="A187">
            <v>20285</v>
          </cell>
          <cell r="B187">
            <v>72</v>
          </cell>
          <cell r="C187">
            <v>5</v>
          </cell>
          <cell r="D187">
            <v>18</v>
          </cell>
          <cell r="E187">
            <v>2</v>
          </cell>
          <cell r="F187">
            <v>27996</v>
          </cell>
          <cell r="G187">
            <v>47295</v>
          </cell>
          <cell r="H187">
            <v>6.7199999999999996E-2</v>
          </cell>
        </row>
        <row r="188">
          <cell r="A188">
            <v>20283</v>
          </cell>
          <cell r="B188">
            <v>72</v>
          </cell>
          <cell r="C188">
            <v>10</v>
          </cell>
          <cell r="D188">
            <v>15</v>
          </cell>
          <cell r="E188">
            <v>2</v>
          </cell>
          <cell r="F188">
            <v>104023</v>
          </cell>
          <cell r="G188">
            <v>185486.3</v>
          </cell>
          <cell r="H188">
            <v>6.5500000000000003E-2</v>
          </cell>
        </row>
        <row r="189">
          <cell r="A189">
            <v>20287</v>
          </cell>
          <cell r="B189">
            <v>73</v>
          </cell>
          <cell r="C189">
            <v>5</v>
          </cell>
          <cell r="D189">
            <v>18</v>
          </cell>
          <cell r="E189">
            <v>2</v>
          </cell>
          <cell r="F189">
            <v>49617</v>
          </cell>
          <cell r="G189">
            <v>84451</v>
          </cell>
          <cell r="H189">
            <v>6.7199999999999996E-2</v>
          </cell>
        </row>
        <row r="190">
          <cell r="A190">
            <v>20293</v>
          </cell>
          <cell r="B190">
            <v>73</v>
          </cell>
          <cell r="C190">
            <v>5</v>
          </cell>
          <cell r="D190">
            <v>18</v>
          </cell>
          <cell r="E190">
            <v>2</v>
          </cell>
          <cell r="F190">
            <v>49617</v>
          </cell>
          <cell r="G190">
            <v>84451</v>
          </cell>
          <cell r="H190">
            <v>6.7199999999999996E-2</v>
          </cell>
        </row>
        <row r="191">
          <cell r="A191">
            <v>20292</v>
          </cell>
          <cell r="B191">
            <v>74</v>
          </cell>
          <cell r="C191">
            <v>5</v>
          </cell>
          <cell r="D191">
            <v>18</v>
          </cell>
          <cell r="E191">
            <v>2</v>
          </cell>
          <cell r="F191">
            <v>27996</v>
          </cell>
          <cell r="G191">
            <v>47295</v>
          </cell>
          <cell r="H191">
            <v>6.7199999999999996E-2</v>
          </cell>
        </row>
        <row r="192">
          <cell r="A192">
            <v>20297</v>
          </cell>
          <cell r="B192">
            <v>74</v>
          </cell>
          <cell r="C192">
            <v>5</v>
          </cell>
          <cell r="D192">
            <v>18</v>
          </cell>
          <cell r="E192">
            <v>2</v>
          </cell>
          <cell r="F192">
            <v>27996</v>
          </cell>
          <cell r="G192">
            <v>47295</v>
          </cell>
          <cell r="H192">
            <v>6.7199999999999996E-2</v>
          </cell>
        </row>
        <row r="193">
          <cell r="A193">
            <v>20298</v>
          </cell>
          <cell r="B193">
            <v>74</v>
          </cell>
          <cell r="C193">
            <v>5</v>
          </cell>
          <cell r="D193">
            <v>18</v>
          </cell>
          <cell r="E193">
            <v>2</v>
          </cell>
          <cell r="F193">
            <v>49617</v>
          </cell>
          <cell r="G193">
            <v>84451</v>
          </cell>
          <cell r="H193">
            <v>6.7199999999999996E-2</v>
          </cell>
        </row>
        <row r="194">
          <cell r="A194">
            <v>20303</v>
          </cell>
          <cell r="B194">
            <v>75</v>
          </cell>
          <cell r="C194">
            <v>5</v>
          </cell>
          <cell r="D194">
            <v>18</v>
          </cell>
          <cell r="E194">
            <v>2</v>
          </cell>
          <cell r="F194">
            <v>49617</v>
          </cell>
          <cell r="G194">
            <v>84451</v>
          </cell>
          <cell r="H194">
            <v>6.7199999999999996E-2</v>
          </cell>
        </row>
        <row r="195">
          <cell r="A195">
            <v>20304</v>
          </cell>
          <cell r="B195">
            <v>76</v>
          </cell>
          <cell r="C195">
            <v>5</v>
          </cell>
          <cell r="D195">
            <v>18</v>
          </cell>
          <cell r="E195">
            <v>2</v>
          </cell>
          <cell r="F195">
            <v>27996</v>
          </cell>
          <cell r="G195">
            <v>47295</v>
          </cell>
          <cell r="H195">
            <v>6.7199999999999996E-2</v>
          </cell>
        </row>
        <row r="196">
          <cell r="A196">
            <v>20314</v>
          </cell>
          <cell r="B196">
            <v>76</v>
          </cell>
          <cell r="C196">
            <v>5</v>
          </cell>
          <cell r="D196">
            <v>18</v>
          </cell>
          <cell r="E196">
            <v>2</v>
          </cell>
          <cell r="F196">
            <v>49617</v>
          </cell>
          <cell r="G196">
            <v>84451</v>
          </cell>
          <cell r="H196">
            <v>6.7199999999999996E-2</v>
          </cell>
        </row>
        <row r="197">
          <cell r="A197">
            <v>20319</v>
          </cell>
          <cell r="B197">
            <v>77</v>
          </cell>
          <cell r="C197">
            <v>5</v>
          </cell>
          <cell r="D197">
            <v>18</v>
          </cell>
          <cell r="E197">
            <v>2</v>
          </cell>
          <cell r="F197">
            <v>27996</v>
          </cell>
          <cell r="G197">
            <v>47085</v>
          </cell>
          <cell r="H197">
            <v>6.7199999999999996E-2</v>
          </cell>
        </row>
        <row r="198">
          <cell r="A198">
            <v>20323</v>
          </cell>
          <cell r="B198">
            <v>77</v>
          </cell>
          <cell r="C198">
            <v>5</v>
          </cell>
          <cell r="D198">
            <v>18</v>
          </cell>
          <cell r="E198">
            <v>2</v>
          </cell>
          <cell r="F198">
            <v>48553</v>
          </cell>
          <cell r="G198">
            <v>84451</v>
          </cell>
          <cell r="H198">
            <v>6.7199999999999996E-2</v>
          </cell>
        </row>
        <row r="199">
          <cell r="A199">
            <v>20327</v>
          </cell>
          <cell r="B199">
            <v>77</v>
          </cell>
          <cell r="C199">
            <v>10</v>
          </cell>
          <cell r="D199">
            <v>15</v>
          </cell>
          <cell r="E199">
            <v>2</v>
          </cell>
          <cell r="F199">
            <v>104023</v>
          </cell>
          <cell r="G199">
            <v>146888</v>
          </cell>
          <cell r="H199">
            <v>6.5500000000000003E-2</v>
          </cell>
        </row>
        <row r="200">
          <cell r="A200">
            <v>20330</v>
          </cell>
          <cell r="B200">
            <v>78</v>
          </cell>
          <cell r="C200">
            <v>5</v>
          </cell>
          <cell r="D200">
            <v>18</v>
          </cell>
          <cell r="E200">
            <v>2</v>
          </cell>
          <cell r="F200">
            <v>27996</v>
          </cell>
          <cell r="G200">
            <v>47085</v>
          </cell>
          <cell r="H200">
            <v>6.7199999999999996E-2</v>
          </cell>
        </row>
        <row r="201">
          <cell r="A201">
            <v>20337</v>
          </cell>
          <cell r="B201">
            <v>78</v>
          </cell>
          <cell r="C201">
            <v>10</v>
          </cell>
          <cell r="D201">
            <v>15</v>
          </cell>
          <cell r="E201">
            <v>2</v>
          </cell>
          <cell r="F201">
            <v>104023</v>
          </cell>
          <cell r="G201">
            <v>104023</v>
          </cell>
          <cell r="H201">
            <v>6.5500000000000003E-2</v>
          </cell>
        </row>
        <row r="202">
          <cell r="A202">
            <v>20334</v>
          </cell>
          <cell r="B202">
            <v>79</v>
          </cell>
          <cell r="C202">
            <v>5</v>
          </cell>
          <cell r="D202">
            <v>18</v>
          </cell>
          <cell r="E202">
            <v>2</v>
          </cell>
          <cell r="F202">
            <v>50340</v>
          </cell>
          <cell r="G202">
            <v>84451</v>
          </cell>
          <cell r="H202">
            <v>6.7199999999999996E-2</v>
          </cell>
        </row>
        <row r="203">
          <cell r="A203">
            <v>20179</v>
          </cell>
          <cell r="B203">
            <v>80</v>
          </cell>
          <cell r="C203">
            <v>15</v>
          </cell>
          <cell r="D203">
            <v>12</v>
          </cell>
          <cell r="E203">
            <v>2</v>
          </cell>
          <cell r="F203">
            <v>184183</v>
          </cell>
          <cell r="G203">
            <v>308754</v>
          </cell>
          <cell r="H203">
            <v>6.3799999999999996E-2</v>
          </cell>
        </row>
        <row r="204">
          <cell r="A204">
            <v>20268</v>
          </cell>
          <cell r="B204">
            <v>89</v>
          </cell>
          <cell r="C204">
            <v>15</v>
          </cell>
          <cell r="D204">
            <v>24</v>
          </cell>
          <cell r="E204">
            <v>2</v>
          </cell>
          <cell r="F204">
            <v>28255.5</v>
          </cell>
          <cell r="G204">
            <v>52663.53</v>
          </cell>
          <cell r="H204">
            <v>7.0599999999999996E-2</v>
          </cell>
        </row>
        <row r="205">
          <cell r="A205">
            <v>20270</v>
          </cell>
          <cell r="B205">
            <v>89</v>
          </cell>
          <cell r="C205">
            <v>15</v>
          </cell>
          <cell r="D205">
            <v>24</v>
          </cell>
          <cell r="E205">
            <v>2</v>
          </cell>
          <cell r="F205">
            <v>28255.5</v>
          </cell>
          <cell r="G205">
            <v>47295</v>
          </cell>
          <cell r="H205">
            <v>7.0599999999999996E-2</v>
          </cell>
        </row>
        <row r="206">
          <cell r="A206">
            <v>20273</v>
          </cell>
          <cell r="B206">
            <v>89</v>
          </cell>
          <cell r="C206">
            <v>15</v>
          </cell>
          <cell r="D206">
            <v>24</v>
          </cell>
          <cell r="E206">
            <v>2</v>
          </cell>
          <cell r="F206">
            <v>28255.5</v>
          </cell>
          <cell r="G206">
            <v>47295</v>
          </cell>
          <cell r="H206">
            <v>7.0599999999999996E-2</v>
          </cell>
        </row>
        <row r="207">
          <cell r="A207">
            <v>20275</v>
          </cell>
          <cell r="B207">
            <v>90</v>
          </cell>
          <cell r="C207">
            <v>15</v>
          </cell>
          <cell r="D207">
            <v>24</v>
          </cell>
          <cell r="E207">
            <v>2</v>
          </cell>
          <cell r="F207">
            <v>28255.5</v>
          </cell>
          <cell r="G207">
            <v>47295</v>
          </cell>
          <cell r="H207">
            <v>7.0599999999999996E-2</v>
          </cell>
        </row>
        <row r="208">
          <cell r="A208">
            <v>20277</v>
          </cell>
          <cell r="B208">
            <v>90</v>
          </cell>
          <cell r="C208">
            <v>15</v>
          </cell>
          <cell r="D208">
            <v>24</v>
          </cell>
          <cell r="E208">
            <v>2</v>
          </cell>
          <cell r="F208">
            <v>28255.5</v>
          </cell>
          <cell r="G208">
            <v>47295</v>
          </cell>
          <cell r="H208">
            <v>7.0599999999999996E-2</v>
          </cell>
        </row>
        <row r="209">
          <cell r="A209">
            <v>20279</v>
          </cell>
          <cell r="B209">
            <v>91</v>
          </cell>
          <cell r="C209">
            <v>15</v>
          </cell>
          <cell r="D209">
            <v>24</v>
          </cell>
          <cell r="E209">
            <v>2</v>
          </cell>
          <cell r="F209">
            <v>28255.5</v>
          </cell>
          <cell r="G209">
            <v>47295</v>
          </cell>
          <cell r="H209">
            <v>7.0599999999999996E-2</v>
          </cell>
        </row>
        <row r="210">
          <cell r="A210">
            <v>20282</v>
          </cell>
          <cell r="B210">
            <v>91</v>
          </cell>
          <cell r="C210">
            <v>15</v>
          </cell>
          <cell r="D210">
            <v>24</v>
          </cell>
          <cell r="E210">
            <v>2</v>
          </cell>
          <cell r="F210">
            <v>28255.5</v>
          </cell>
          <cell r="G210">
            <v>47295</v>
          </cell>
          <cell r="H210">
            <v>7.0599999999999996E-2</v>
          </cell>
        </row>
        <row r="211">
          <cell r="A211">
            <v>20286</v>
          </cell>
          <cell r="B211">
            <v>92</v>
          </cell>
          <cell r="C211">
            <v>15</v>
          </cell>
          <cell r="D211">
            <v>24</v>
          </cell>
          <cell r="E211">
            <v>2</v>
          </cell>
          <cell r="F211">
            <v>28255.5</v>
          </cell>
          <cell r="G211">
            <v>47295</v>
          </cell>
          <cell r="H211">
            <v>7.0599999999999996E-2</v>
          </cell>
        </row>
        <row r="212">
          <cell r="A212">
            <v>20288</v>
          </cell>
          <cell r="B212">
            <v>92</v>
          </cell>
          <cell r="C212">
            <v>15</v>
          </cell>
          <cell r="D212">
            <v>24</v>
          </cell>
          <cell r="E212">
            <v>2</v>
          </cell>
          <cell r="F212">
            <v>28255.5</v>
          </cell>
          <cell r="G212">
            <v>47295</v>
          </cell>
          <cell r="H212">
            <v>7.0599999999999996E-2</v>
          </cell>
        </row>
        <row r="213">
          <cell r="A213">
            <v>20290</v>
          </cell>
          <cell r="B213">
            <v>92</v>
          </cell>
          <cell r="C213">
            <v>15</v>
          </cell>
          <cell r="D213">
            <v>24</v>
          </cell>
          <cell r="E213">
            <v>2</v>
          </cell>
          <cell r="F213">
            <v>28255.5</v>
          </cell>
          <cell r="G213">
            <v>47295</v>
          </cell>
          <cell r="H213">
            <v>7.0599999999999996E-2</v>
          </cell>
        </row>
        <row r="214">
          <cell r="A214">
            <v>20291</v>
          </cell>
          <cell r="B214">
            <v>93</v>
          </cell>
          <cell r="C214">
            <v>15</v>
          </cell>
          <cell r="D214">
            <v>24</v>
          </cell>
          <cell r="E214">
            <v>2</v>
          </cell>
          <cell r="F214">
            <v>28255.5</v>
          </cell>
          <cell r="G214">
            <v>47295</v>
          </cell>
          <cell r="H214">
            <v>7.0599999999999996E-2</v>
          </cell>
        </row>
        <row r="215">
          <cell r="A215">
            <v>20294</v>
          </cell>
          <cell r="B215">
            <v>93</v>
          </cell>
          <cell r="C215">
            <v>15</v>
          </cell>
          <cell r="D215">
            <v>24</v>
          </cell>
          <cell r="E215">
            <v>2</v>
          </cell>
          <cell r="F215">
            <v>28255.5</v>
          </cell>
          <cell r="G215">
            <v>47295</v>
          </cell>
          <cell r="H215">
            <v>7.0599999999999996E-2</v>
          </cell>
        </row>
        <row r="216">
          <cell r="A216">
            <v>20295</v>
          </cell>
          <cell r="B216">
            <v>93</v>
          </cell>
          <cell r="C216">
            <v>15</v>
          </cell>
          <cell r="D216">
            <v>24</v>
          </cell>
          <cell r="E216">
            <v>2</v>
          </cell>
          <cell r="F216">
            <v>28255.5</v>
          </cell>
          <cell r="G216">
            <v>47295</v>
          </cell>
          <cell r="H216">
            <v>7.0599999999999996E-2</v>
          </cell>
        </row>
        <row r="217">
          <cell r="A217">
            <v>20296</v>
          </cell>
          <cell r="B217">
            <v>94</v>
          </cell>
          <cell r="C217">
            <v>15</v>
          </cell>
          <cell r="D217">
            <v>24</v>
          </cell>
          <cell r="E217">
            <v>2</v>
          </cell>
          <cell r="F217">
            <v>28255.5</v>
          </cell>
          <cell r="G217">
            <v>47295</v>
          </cell>
          <cell r="H217">
            <v>7.0599999999999996E-2</v>
          </cell>
        </row>
        <row r="218">
          <cell r="A218">
            <v>20300</v>
          </cell>
          <cell r="B218">
            <v>94</v>
          </cell>
          <cell r="C218">
            <v>15</v>
          </cell>
          <cell r="D218">
            <v>24</v>
          </cell>
          <cell r="E218">
            <v>2</v>
          </cell>
          <cell r="F218">
            <v>28255.5</v>
          </cell>
          <cell r="G218">
            <v>47295</v>
          </cell>
          <cell r="H218">
            <v>7.0599999999999996E-2</v>
          </cell>
        </row>
        <row r="219">
          <cell r="A219">
            <v>20301</v>
          </cell>
          <cell r="B219">
            <v>95</v>
          </cell>
          <cell r="C219">
            <v>15</v>
          </cell>
          <cell r="D219">
            <v>24</v>
          </cell>
          <cell r="E219">
            <v>2</v>
          </cell>
          <cell r="F219">
            <v>28255.5</v>
          </cell>
          <cell r="G219">
            <v>47295</v>
          </cell>
          <cell r="H219">
            <v>7.0599999999999996E-2</v>
          </cell>
        </row>
        <row r="220">
          <cell r="A220">
            <v>20307</v>
          </cell>
          <cell r="B220">
            <v>95</v>
          </cell>
          <cell r="C220">
            <v>15</v>
          </cell>
          <cell r="D220">
            <v>24</v>
          </cell>
          <cell r="E220">
            <v>2</v>
          </cell>
          <cell r="F220">
            <v>28255.5</v>
          </cell>
          <cell r="G220">
            <v>47295</v>
          </cell>
          <cell r="H220">
            <v>7.0599999999999996E-2</v>
          </cell>
        </row>
        <row r="221">
          <cell r="A221">
            <v>20311</v>
          </cell>
          <cell r="B221">
            <v>95</v>
          </cell>
          <cell r="C221">
            <v>15</v>
          </cell>
          <cell r="D221">
            <v>24</v>
          </cell>
          <cell r="E221">
            <v>2</v>
          </cell>
          <cell r="F221">
            <v>28255.5</v>
          </cell>
          <cell r="G221">
            <v>47295</v>
          </cell>
          <cell r="H221">
            <v>7.0599999999999996E-2</v>
          </cell>
        </row>
        <row r="222">
          <cell r="A222">
            <v>20315</v>
          </cell>
          <cell r="B222">
            <v>96</v>
          </cell>
          <cell r="C222">
            <v>15</v>
          </cell>
          <cell r="D222">
            <v>24</v>
          </cell>
          <cell r="E222">
            <v>2</v>
          </cell>
          <cell r="F222">
            <v>28255.5</v>
          </cell>
          <cell r="G222">
            <v>47295</v>
          </cell>
          <cell r="H222">
            <v>7.0599999999999996E-2</v>
          </cell>
        </row>
        <row r="223">
          <cell r="A223">
            <v>20321</v>
          </cell>
          <cell r="B223">
            <v>96</v>
          </cell>
          <cell r="C223">
            <v>15</v>
          </cell>
          <cell r="D223">
            <v>24</v>
          </cell>
          <cell r="E223">
            <v>2</v>
          </cell>
          <cell r="F223">
            <v>28255.5</v>
          </cell>
          <cell r="G223">
            <v>47295</v>
          </cell>
          <cell r="H223">
            <v>7.0599999999999996E-2</v>
          </cell>
        </row>
        <row r="224">
          <cell r="A224">
            <v>20324</v>
          </cell>
          <cell r="B224">
            <v>97</v>
          </cell>
          <cell r="C224">
            <v>15</v>
          </cell>
          <cell r="D224">
            <v>24</v>
          </cell>
          <cell r="E224">
            <v>2</v>
          </cell>
          <cell r="F224">
            <v>28255.5</v>
          </cell>
          <cell r="G224">
            <v>47085</v>
          </cell>
          <cell r="H224">
            <v>7.0599999999999996E-2</v>
          </cell>
        </row>
        <row r="225">
          <cell r="A225">
            <v>20328</v>
          </cell>
          <cell r="B225">
            <v>97</v>
          </cell>
          <cell r="C225">
            <v>15</v>
          </cell>
          <cell r="D225">
            <v>24</v>
          </cell>
          <cell r="E225">
            <v>2</v>
          </cell>
          <cell r="F225">
            <v>28255.5</v>
          </cell>
          <cell r="G225">
            <v>47085</v>
          </cell>
          <cell r="H225">
            <v>7.0599999999999996E-2</v>
          </cell>
        </row>
        <row r="226">
          <cell r="A226">
            <v>20333</v>
          </cell>
          <cell r="B226">
            <v>98</v>
          </cell>
          <cell r="C226">
            <v>15</v>
          </cell>
          <cell r="D226">
            <v>24</v>
          </cell>
          <cell r="E226">
            <v>2</v>
          </cell>
          <cell r="F226">
            <v>28255.5</v>
          </cell>
          <cell r="G226">
            <v>47085</v>
          </cell>
          <cell r="H226">
            <v>7.0599999999999996E-2</v>
          </cell>
        </row>
        <row r="227">
          <cell r="A227">
            <v>20339</v>
          </cell>
          <cell r="B227">
            <v>99</v>
          </cell>
          <cell r="C227">
            <v>15</v>
          </cell>
          <cell r="D227">
            <v>24</v>
          </cell>
          <cell r="E227">
            <v>2</v>
          </cell>
          <cell r="F227">
            <v>28255.5</v>
          </cell>
          <cell r="G227">
            <v>47085</v>
          </cell>
          <cell r="H227">
            <v>7.0599999999999996E-2</v>
          </cell>
        </row>
        <row r="228">
          <cell r="A228">
            <v>1984</v>
          </cell>
          <cell r="B228">
            <v>1</v>
          </cell>
          <cell r="C228">
            <v>20</v>
          </cell>
          <cell r="D228">
            <v>16</v>
          </cell>
          <cell r="E228">
            <v>3</v>
          </cell>
          <cell r="F228">
            <v>49040</v>
          </cell>
          <cell r="G228">
            <v>107990</v>
          </cell>
          <cell r="H228">
            <v>6.6600000000000006E-2</v>
          </cell>
        </row>
        <row r="229">
          <cell r="A229">
            <v>2002</v>
          </cell>
          <cell r="B229">
            <v>3</v>
          </cell>
          <cell r="C229">
            <v>20</v>
          </cell>
          <cell r="D229">
            <v>16</v>
          </cell>
          <cell r="E229">
            <v>3</v>
          </cell>
          <cell r="F229">
            <v>49040</v>
          </cell>
          <cell r="G229">
            <v>107990</v>
          </cell>
          <cell r="H229">
            <v>6.6600000000000006E-2</v>
          </cell>
        </row>
        <row r="230">
          <cell r="A230">
            <v>20075</v>
          </cell>
          <cell r="B230">
            <v>29</v>
          </cell>
          <cell r="C230">
            <v>5</v>
          </cell>
          <cell r="D230">
            <v>15</v>
          </cell>
          <cell r="E230">
            <v>3</v>
          </cell>
          <cell r="F230">
            <v>27996</v>
          </cell>
          <cell r="G230">
            <v>54340</v>
          </cell>
          <cell r="H230">
            <v>6.6100000000000006E-2</v>
          </cell>
        </row>
        <row r="231">
          <cell r="A231">
            <v>20013</v>
          </cell>
          <cell r="B231">
            <v>11</v>
          </cell>
          <cell r="C231">
            <v>20</v>
          </cell>
          <cell r="D231">
            <v>16</v>
          </cell>
          <cell r="E231">
            <v>3</v>
          </cell>
          <cell r="F231">
            <v>27643.200000000001</v>
          </cell>
          <cell r="G231">
            <v>98990</v>
          </cell>
          <cell r="H231">
            <v>6.6600000000000006E-2</v>
          </cell>
        </row>
        <row r="232">
          <cell r="A232">
            <v>20284</v>
          </cell>
          <cell r="B232">
            <v>91</v>
          </cell>
          <cell r="C232">
            <v>15</v>
          </cell>
          <cell r="D232">
            <v>12</v>
          </cell>
          <cell r="E232">
            <v>2</v>
          </cell>
          <cell r="F232">
            <v>184183</v>
          </cell>
          <cell r="G232">
            <v>305290</v>
          </cell>
          <cell r="H232">
            <v>6.3799999999999996E-2</v>
          </cell>
        </row>
        <row r="233">
          <cell r="A233">
            <v>1893</v>
          </cell>
          <cell r="B233">
            <v>16</v>
          </cell>
          <cell r="C233">
            <v>1</v>
          </cell>
          <cell r="D233">
            <v>12</v>
          </cell>
          <cell r="E233">
            <v>3</v>
          </cell>
          <cell r="F233">
            <v>184390</v>
          </cell>
          <cell r="G233">
            <v>476177</v>
          </cell>
          <cell r="H233">
            <v>6.4399999999999999E-2</v>
          </cell>
        </row>
        <row r="234">
          <cell r="A234">
            <v>20020</v>
          </cell>
          <cell r="B234">
            <v>19</v>
          </cell>
          <cell r="C234">
            <v>20</v>
          </cell>
          <cell r="D234">
            <v>20</v>
          </cell>
          <cell r="E234">
            <v>3</v>
          </cell>
          <cell r="F234">
            <v>23393.5</v>
          </cell>
          <cell r="G234">
            <v>33793</v>
          </cell>
          <cell r="H234">
            <v>6.8900000000000003E-2</v>
          </cell>
        </row>
        <row r="235">
          <cell r="A235">
            <v>20064</v>
          </cell>
          <cell r="B235">
            <v>12</v>
          </cell>
          <cell r="C235">
            <v>5</v>
          </cell>
          <cell r="D235">
            <v>15</v>
          </cell>
          <cell r="E235">
            <v>3</v>
          </cell>
          <cell r="F235">
            <v>31668</v>
          </cell>
          <cell r="G235">
            <v>51290</v>
          </cell>
          <cell r="H235">
            <v>6.6100000000000006E-2</v>
          </cell>
        </row>
        <row r="236">
          <cell r="A236">
            <v>20348</v>
          </cell>
          <cell r="B236">
            <v>100</v>
          </cell>
          <cell r="C236">
            <v>15</v>
          </cell>
          <cell r="D236">
            <v>12</v>
          </cell>
          <cell r="E236">
            <v>2</v>
          </cell>
          <cell r="F236">
            <v>2006568</v>
          </cell>
          <cell r="G236">
            <v>2006568</v>
          </cell>
          <cell r="H236">
            <v>6.3799999999999996E-2</v>
          </cell>
        </row>
        <row r="237">
          <cell r="A237">
            <v>20109</v>
          </cell>
          <cell r="B237">
            <v>36</v>
          </cell>
          <cell r="C237">
            <v>5</v>
          </cell>
          <cell r="D237">
            <v>14</v>
          </cell>
          <cell r="E237">
            <v>3</v>
          </cell>
          <cell r="F237">
            <v>53190</v>
          </cell>
          <cell r="G237">
            <v>95196</v>
          </cell>
          <cell r="H237">
            <v>6.6600000000000006E-2</v>
          </cell>
        </row>
        <row r="238">
          <cell r="A238">
            <v>20002</v>
          </cell>
          <cell r="B238">
            <v>4</v>
          </cell>
          <cell r="C238">
            <v>20</v>
          </cell>
          <cell r="D238">
            <v>16</v>
          </cell>
          <cell r="E238">
            <v>3</v>
          </cell>
          <cell r="F238">
            <v>49040</v>
          </cell>
          <cell r="G238">
            <v>89620</v>
          </cell>
          <cell r="H238">
            <v>6.6600000000000006E-2</v>
          </cell>
        </row>
        <row r="239">
          <cell r="A239">
            <v>20349</v>
          </cell>
          <cell r="B239">
            <v>99</v>
          </cell>
          <cell r="C239">
            <v>15</v>
          </cell>
          <cell r="D239">
            <v>12</v>
          </cell>
          <cell r="E239">
            <v>2</v>
          </cell>
          <cell r="F239">
            <v>210615</v>
          </cell>
          <cell r="G239">
            <v>367250</v>
          </cell>
          <cell r="H239">
            <v>6.3799999999999996E-2</v>
          </cell>
        </row>
        <row r="240">
          <cell r="A240">
            <v>20350</v>
          </cell>
          <cell r="B240">
            <v>99</v>
          </cell>
          <cell r="C240">
            <v>15</v>
          </cell>
          <cell r="D240">
            <v>15</v>
          </cell>
          <cell r="E240">
            <v>2</v>
          </cell>
          <cell r="F240">
            <v>104023</v>
          </cell>
          <cell r="G240">
            <v>173990</v>
          </cell>
          <cell r="H240">
            <v>6.5500000000000003E-2</v>
          </cell>
        </row>
        <row r="241">
          <cell r="A241">
            <v>20352</v>
          </cell>
          <cell r="B241">
            <v>99</v>
          </cell>
          <cell r="C241">
            <v>15</v>
          </cell>
          <cell r="D241">
            <v>24</v>
          </cell>
          <cell r="E241">
            <v>2</v>
          </cell>
          <cell r="F241">
            <v>29996</v>
          </cell>
          <cell r="G241">
            <v>47085</v>
          </cell>
          <cell r="H241">
            <v>7.0599999999999996E-2</v>
          </cell>
        </row>
        <row r="242">
          <cell r="A242">
            <v>20028</v>
          </cell>
          <cell r="B242">
            <v>9</v>
          </cell>
          <cell r="C242">
            <v>20</v>
          </cell>
          <cell r="D242">
            <v>7.5</v>
          </cell>
          <cell r="E242">
            <v>3</v>
          </cell>
          <cell r="F242">
            <v>61990</v>
          </cell>
          <cell r="G242">
            <v>93414</v>
          </cell>
          <cell r="H242">
            <v>6.1899999999999997E-2</v>
          </cell>
        </row>
        <row r="243">
          <cell r="A243">
            <v>20091</v>
          </cell>
          <cell r="B243">
            <v>26</v>
          </cell>
          <cell r="C243">
            <v>5</v>
          </cell>
          <cell r="D243">
            <v>13.5</v>
          </cell>
          <cell r="E243">
            <v>3</v>
          </cell>
          <cell r="F243">
            <v>32389.5</v>
          </cell>
          <cell r="G243">
            <v>48674.31</v>
          </cell>
          <cell r="H243">
            <v>6.5199999999999994E-2</v>
          </cell>
        </row>
        <row r="244">
          <cell r="A244">
            <v>20094</v>
          </cell>
          <cell r="B244">
            <v>26</v>
          </cell>
          <cell r="C244">
            <v>5</v>
          </cell>
          <cell r="D244">
            <v>13.5</v>
          </cell>
          <cell r="E244">
            <v>3</v>
          </cell>
          <cell r="F244">
            <v>32389.5</v>
          </cell>
          <cell r="G244">
            <v>43690</v>
          </cell>
          <cell r="H244">
            <v>6.5199999999999994E-2</v>
          </cell>
        </row>
        <row r="245">
          <cell r="A245">
            <v>20095</v>
          </cell>
          <cell r="B245">
            <v>27</v>
          </cell>
          <cell r="C245">
            <v>5</v>
          </cell>
          <cell r="D245">
            <v>13.5</v>
          </cell>
          <cell r="E245">
            <v>3</v>
          </cell>
          <cell r="F245">
            <v>32389.5</v>
          </cell>
          <cell r="G245">
            <v>43690</v>
          </cell>
          <cell r="H245">
            <v>6.5199999999999994E-2</v>
          </cell>
        </row>
        <row r="246">
          <cell r="A246">
            <v>20096</v>
          </cell>
          <cell r="B246">
            <v>27</v>
          </cell>
          <cell r="C246">
            <v>5</v>
          </cell>
          <cell r="D246">
            <v>13.5</v>
          </cell>
          <cell r="E246">
            <v>3</v>
          </cell>
          <cell r="F246">
            <v>32389.5</v>
          </cell>
          <cell r="G246">
            <v>43690</v>
          </cell>
          <cell r="H246">
            <v>6.5199999999999994E-2</v>
          </cell>
        </row>
        <row r="247">
          <cell r="A247">
            <v>20261</v>
          </cell>
          <cell r="B247">
            <v>62</v>
          </cell>
          <cell r="C247">
            <v>5</v>
          </cell>
          <cell r="D247">
            <v>16.2</v>
          </cell>
          <cell r="E247">
            <v>2</v>
          </cell>
          <cell r="F247">
            <v>29996</v>
          </cell>
          <cell r="G247">
            <v>48674.31</v>
          </cell>
          <cell r="H247">
            <v>6.6199999999999995E-2</v>
          </cell>
        </row>
        <row r="248">
          <cell r="A248">
            <v>20004</v>
          </cell>
          <cell r="B248">
            <v>3</v>
          </cell>
          <cell r="C248">
            <v>20</v>
          </cell>
          <cell r="D248">
            <v>7.5</v>
          </cell>
          <cell r="E248">
            <v>3</v>
          </cell>
          <cell r="F248">
            <v>62290</v>
          </cell>
          <cell r="G248">
            <v>81690</v>
          </cell>
          <cell r="H248">
            <v>6.1899999999999997E-2</v>
          </cell>
        </row>
        <row r="249">
          <cell r="A249">
            <v>20026</v>
          </cell>
          <cell r="B249">
            <v>14</v>
          </cell>
          <cell r="C249">
            <v>15</v>
          </cell>
          <cell r="D249">
            <v>7.5</v>
          </cell>
          <cell r="E249">
            <v>3</v>
          </cell>
          <cell r="F249">
            <v>30156</v>
          </cell>
          <cell r="G249">
            <v>47633.8</v>
          </cell>
          <cell r="H249">
            <v>6.1899999999999997E-2</v>
          </cell>
        </row>
        <row r="250">
          <cell r="A250">
            <v>20051</v>
          </cell>
          <cell r="B250">
            <v>1</v>
          </cell>
          <cell r="C250">
            <v>5</v>
          </cell>
          <cell r="D250">
            <v>7.5</v>
          </cell>
          <cell r="E250">
            <v>3</v>
          </cell>
          <cell r="F250">
            <v>31192</v>
          </cell>
          <cell r="G250">
            <v>38990</v>
          </cell>
          <cell r="H250">
            <v>6.1899999999999997E-2</v>
          </cell>
        </row>
        <row r="251">
          <cell r="A251">
            <v>20052</v>
          </cell>
          <cell r="B251">
            <v>1</v>
          </cell>
          <cell r="C251">
            <v>5</v>
          </cell>
          <cell r="D251">
            <v>7.5</v>
          </cell>
          <cell r="E251">
            <v>3</v>
          </cell>
          <cell r="F251">
            <v>31192</v>
          </cell>
          <cell r="G251">
            <v>38990</v>
          </cell>
          <cell r="H251">
            <v>6.1899999999999997E-2</v>
          </cell>
        </row>
        <row r="252">
          <cell r="A252">
            <v>20053</v>
          </cell>
          <cell r="B252">
            <v>1</v>
          </cell>
          <cell r="C252">
            <v>5</v>
          </cell>
          <cell r="D252">
            <v>7.5</v>
          </cell>
          <cell r="E252">
            <v>3</v>
          </cell>
          <cell r="F252">
            <v>31192</v>
          </cell>
          <cell r="G252">
            <v>38990</v>
          </cell>
          <cell r="H252">
            <v>6.1899999999999997E-2</v>
          </cell>
        </row>
        <row r="253">
          <cell r="A253">
            <v>20055</v>
          </cell>
          <cell r="B253">
            <v>2</v>
          </cell>
          <cell r="C253">
            <v>5</v>
          </cell>
          <cell r="D253">
            <v>7.5</v>
          </cell>
          <cell r="E253">
            <v>3</v>
          </cell>
          <cell r="F253">
            <v>31192</v>
          </cell>
          <cell r="G253">
            <v>38990</v>
          </cell>
          <cell r="H253">
            <v>6.1899999999999997E-2</v>
          </cell>
        </row>
        <row r="254">
          <cell r="A254">
            <v>20056</v>
          </cell>
          <cell r="B254">
            <v>3</v>
          </cell>
          <cell r="C254">
            <v>5</v>
          </cell>
          <cell r="D254">
            <v>7.5</v>
          </cell>
          <cell r="E254">
            <v>3</v>
          </cell>
          <cell r="F254">
            <v>31192</v>
          </cell>
          <cell r="G254">
            <v>38990</v>
          </cell>
          <cell r="H254">
            <v>6.1899999999999997E-2</v>
          </cell>
        </row>
        <row r="255">
          <cell r="A255">
            <v>20103</v>
          </cell>
          <cell r="B255">
            <v>30</v>
          </cell>
          <cell r="C255">
            <v>5</v>
          </cell>
          <cell r="D255">
            <v>15</v>
          </cell>
          <cell r="E255">
            <v>3</v>
          </cell>
          <cell r="F255">
            <v>30156</v>
          </cell>
          <cell r="G255">
            <v>57190</v>
          </cell>
          <cell r="H255">
            <v>6.6100000000000006E-2</v>
          </cell>
        </row>
        <row r="256">
          <cell r="A256">
            <v>20354</v>
          </cell>
          <cell r="B256">
            <v>78</v>
          </cell>
          <cell r="C256">
            <v>5</v>
          </cell>
          <cell r="D256">
            <v>16.2</v>
          </cell>
          <cell r="E256">
            <v>2</v>
          </cell>
          <cell r="F256">
            <v>50190</v>
          </cell>
          <cell r="G256">
            <v>97745</v>
          </cell>
          <cell r="H256">
            <v>6.6199999999999995E-2</v>
          </cell>
        </row>
        <row r="257">
          <cell r="A257">
            <v>20356</v>
          </cell>
          <cell r="B257">
            <v>98</v>
          </cell>
          <cell r="C257">
            <v>15</v>
          </cell>
          <cell r="D257">
            <v>12.8</v>
          </cell>
          <cell r="E257">
            <v>2</v>
          </cell>
          <cell r="F257">
            <v>105854</v>
          </cell>
          <cell r="G257">
            <v>193510</v>
          </cell>
          <cell r="H257">
            <v>6.4299999999999996E-2</v>
          </cell>
        </row>
        <row r="258">
          <cell r="A258">
            <v>20358</v>
          </cell>
          <cell r="B258">
            <v>99</v>
          </cell>
          <cell r="C258">
            <v>15</v>
          </cell>
          <cell r="D258">
            <v>10.199999999999999</v>
          </cell>
          <cell r="E258">
            <v>2</v>
          </cell>
          <cell r="F258">
            <v>210841</v>
          </cell>
          <cell r="G258">
            <v>231490</v>
          </cell>
          <cell r="H258">
            <v>6.2799999999999995E-2</v>
          </cell>
        </row>
        <row r="259">
          <cell r="A259">
            <v>20360</v>
          </cell>
          <cell r="B259">
            <v>98</v>
          </cell>
          <cell r="C259">
            <v>15</v>
          </cell>
          <cell r="D259">
            <v>21.6</v>
          </cell>
          <cell r="E259">
            <v>2</v>
          </cell>
          <cell r="F259">
            <v>30156</v>
          </cell>
          <cell r="G259">
            <v>49138.35</v>
          </cell>
          <cell r="H259">
            <v>6.9199999999999998E-2</v>
          </cell>
        </row>
        <row r="260">
          <cell r="A260">
            <v>20362</v>
          </cell>
          <cell r="B260">
            <v>79</v>
          </cell>
          <cell r="C260">
            <v>5</v>
          </cell>
          <cell r="D260">
            <v>16.2</v>
          </cell>
          <cell r="E260">
            <v>2</v>
          </cell>
          <cell r="F260">
            <v>30156</v>
          </cell>
          <cell r="G260">
            <v>49138.35</v>
          </cell>
          <cell r="H260">
            <v>6.6199999999999995E-2</v>
          </cell>
        </row>
        <row r="261">
          <cell r="A261">
            <v>20365</v>
          </cell>
          <cell r="B261">
            <v>79</v>
          </cell>
          <cell r="C261">
            <v>5</v>
          </cell>
          <cell r="D261">
            <v>16.2</v>
          </cell>
          <cell r="E261">
            <v>2</v>
          </cell>
          <cell r="F261">
            <v>54070</v>
          </cell>
          <cell r="G261">
            <v>82990</v>
          </cell>
          <cell r="H261">
            <v>6.6199999999999995E-2</v>
          </cell>
        </row>
        <row r="262">
          <cell r="A262">
            <v>20370</v>
          </cell>
          <cell r="B262">
            <v>99</v>
          </cell>
          <cell r="C262">
            <v>15</v>
          </cell>
          <cell r="D262">
            <v>24</v>
          </cell>
          <cell r="E262">
            <v>2</v>
          </cell>
          <cell r="F262">
            <v>30156</v>
          </cell>
          <cell r="G262">
            <v>49138.35</v>
          </cell>
          <cell r="H262">
            <v>7.0599999999999996E-2</v>
          </cell>
        </row>
        <row r="263">
          <cell r="A263">
            <v>20368</v>
          </cell>
          <cell r="F263">
            <v>6.3799999999999996E-2</v>
          </cell>
          <cell r="H263">
            <v>6.3799999999999996E-2</v>
          </cell>
        </row>
        <row r="264">
          <cell r="A264">
            <v>20391</v>
          </cell>
          <cell r="F264">
            <v>6.5500000000000003E-2</v>
          </cell>
          <cell r="H264">
            <v>6.5500000000000003E-2</v>
          </cell>
        </row>
        <row r="265">
          <cell r="A265">
            <v>20398</v>
          </cell>
          <cell r="F265">
            <v>6.3799999999999996E-2</v>
          </cell>
          <cell r="H265">
            <v>6.3799999999999996E-2</v>
          </cell>
        </row>
        <row r="266">
          <cell r="A266">
            <v>20399</v>
          </cell>
          <cell r="F266">
            <v>6.7199999999999996E-2</v>
          </cell>
          <cell r="H266">
            <v>6.7199999999999996E-2</v>
          </cell>
        </row>
        <row r="267">
          <cell r="A267">
            <v>20401</v>
          </cell>
          <cell r="F267">
            <v>7.0599999999999996E-2</v>
          </cell>
          <cell r="H267">
            <v>7.0599999999999996E-2</v>
          </cell>
        </row>
        <row r="268">
          <cell r="A268">
            <v>20402</v>
          </cell>
          <cell r="F268">
            <v>6.5500000000000003E-2</v>
          </cell>
          <cell r="H268">
            <v>6.5500000000000003E-2</v>
          </cell>
        </row>
        <row r="269">
          <cell r="A269">
            <v>20403</v>
          </cell>
          <cell r="F269">
            <v>6.7199999999999996E-2</v>
          </cell>
          <cell r="H269">
            <v>6.7199999999999996E-2</v>
          </cell>
        </row>
        <row r="270">
          <cell r="A270">
            <v>20382</v>
          </cell>
          <cell r="F270">
            <v>0.1037</v>
          </cell>
          <cell r="H270">
            <v>0.1037</v>
          </cell>
        </row>
        <row r="271">
          <cell r="A271">
            <v>20395</v>
          </cell>
          <cell r="F271">
            <v>0</v>
          </cell>
          <cell r="H271">
            <v>0</v>
          </cell>
        </row>
        <row r="272">
          <cell r="A272">
            <v>20396</v>
          </cell>
          <cell r="F272">
            <v>0</v>
          </cell>
          <cell r="H272">
            <v>0</v>
          </cell>
        </row>
        <row r="273">
          <cell r="A273">
            <v>20355</v>
          </cell>
          <cell r="F273">
            <v>0</v>
          </cell>
          <cell r="H273">
            <v>0</v>
          </cell>
        </row>
        <row r="274">
          <cell r="A274">
            <v>20114</v>
          </cell>
          <cell r="F274">
            <v>0</v>
          </cell>
          <cell r="H274">
            <v>0</v>
          </cell>
        </row>
        <row r="275">
          <cell r="A275">
            <v>20363</v>
          </cell>
          <cell r="B275">
            <v>96</v>
          </cell>
          <cell r="C275">
            <v>15</v>
          </cell>
          <cell r="D275">
            <v>24</v>
          </cell>
          <cell r="E275">
            <v>2</v>
          </cell>
          <cell r="F275">
            <v>6.7900000000000002E-2</v>
          </cell>
          <cell r="H275">
            <v>6.7900000000000002E-2</v>
          </cell>
        </row>
        <row r="276">
          <cell r="A276">
            <v>20372</v>
          </cell>
          <cell r="B276">
            <v>76</v>
          </cell>
          <cell r="C276">
            <v>5</v>
          </cell>
          <cell r="D276">
            <v>18</v>
          </cell>
          <cell r="E276">
            <v>2</v>
          </cell>
          <cell r="F276">
            <v>6.5199999999999994E-2</v>
          </cell>
          <cell r="H276">
            <v>6.5199999999999994E-2</v>
          </cell>
        </row>
        <row r="277">
          <cell r="A277">
            <v>20373</v>
          </cell>
          <cell r="B277">
            <v>98</v>
          </cell>
          <cell r="C277">
            <v>15</v>
          </cell>
          <cell r="D277">
            <v>15</v>
          </cell>
          <cell r="E277">
            <v>2</v>
          </cell>
          <cell r="F277">
            <v>6.3799999999999996E-2</v>
          </cell>
          <cell r="H277">
            <v>6.3799999999999996E-2</v>
          </cell>
        </row>
        <row r="278">
          <cell r="A278">
            <v>20375</v>
          </cell>
          <cell r="B278">
            <v>97</v>
          </cell>
          <cell r="C278">
            <v>15</v>
          </cell>
          <cell r="D278">
            <v>24</v>
          </cell>
          <cell r="E278">
            <v>2</v>
          </cell>
          <cell r="F278">
            <v>6.7900000000000002E-2</v>
          </cell>
          <cell r="H278">
            <v>6.7900000000000002E-2</v>
          </cell>
        </row>
        <row r="279">
          <cell r="A279">
            <v>20377</v>
          </cell>
          <cell r="B279">
            <v>76</v>
          </cell>
          <cell r="C279">
            <v>5</v>
          </cell>
          <cell r="D279">
            <v>18</v>
          </cell>
          <cell r="E279">
            <v>2</v>
          </cell>
          <cell r="F279">
            <v>6.5199999999999994E-2</v>
          </cell>
          <cell r="H279">
            <v>6.5199999999999994E-2</v>
          </cell>
        </row>
        <row r="280">
          <cell r="A280">
            <v>20389</v>
          </cell>
          <cell r="B280">
            <v>78</v>
          </cell>
          <cell r="C280">
            <v>5</v>
          </cell>
          <cell r="D280">
            <v>22</v>
          </cell>
          <cell r="E280">
            <v>2</v>
          </cell>
          <cell r="F280">
            <v>0.1037</v>
          </cell>
          <cell r="H280">
            <v>0.1037</v>
          </cell>
        </row>
        <row r="281">
          <cell r="A281">
            <v>20407</v>
          </cell>
          <cell r="B281">
            <v>80</v>
          </cell>
          <cell r="C281">
            <v>5</v>
          </cell>
          <cell r="D281">
            <v>22</v>
          </cell>
          <cell r="E281">
            <v>2</v>
          </cell>
          <cell r="F281">
            <v>0.1037</v>
          </cell>
          <cell r="H281">
            <v>0.1037</v>
          </cell>
        </row>
        <row r="282">
          <cell r="A282">
            <v>20366</v>
          </cell>
          <cell r="B282">
            <v>96</v>
          </cell>
          <cell r="C282">
            <v>15</v>
          </cell>
          <cell r="D282">
            <v>10</v>
          </cell>
          <cell r="E282">
            <v>2</v>
          </cell>
          <cell r="F282">
            <v>6.25E-2</v>
          </cell>
          <cell r="H282">
            <v>6.25E-2</v>
          </cell>
        </row>
        <row r="283">
          <cell r="A283">
            <v>20413</v>
          </cell>
          <cell r="B283">
            <v>100</v>
          </cell>
          <cell r="C283">
            <v>15</v>
          </cell>
          <cell r="D283">
            <v>10</v>
          </cell>
          <cell r="E283">
            <v>2</v>
          </cell>
          <cell r="F283">
            <v>6.2700000000000006E-2</v>
          </cell>
          <cell r="H283">
            <v>6.2700000000000006E-2</v>
          </cell>
        </row>
        <row r="284">
          <cell r="A284">
            <v>20408</v>
          </cell>
          <cell r="B284">
            <v>80</v>
          </cell>
          <cell r="C284">
            <v>5</v>
          </cell>
          <cell r="D284">
            <v>18</v>
          </cell>
          <cell r="E284">
            <v>2</v>
          </cell>
          <cell r="F284">
            <v>6.7199999999999996E-2</v>
          </cell>
          <cell r="H284">
            <v>6.7199999999999996E-2</v>
          </cell>
        </row>
        <row r="285">
          <cell r="A285">
            <v>20409</v>
          </cell>
          <cell r="B285">
            <v>80</v>
          </cell>
          <cell r="C285">
            <v>5</v>
          </cell>
          <cell r="D285">
            <v>14.4</v>
          </cell>
          <cell r="E285">
            <v>2</v>
          </cell>
          <cell r="F285">
            <v>6.5199999999999994E-2</v>
          </cell>
          <cell r="H285">
            <v>6.5199999999999994E-2</v>
          </cell>
        </row>
        <row r="286">
          <cell r="A286">
            <v>20411</v>
          </cell>
          <cell r="B286">
            <v>100</v>
          </cell>
          <cell r="C286">
            <v>15</v>
          </cell>
          <cell r="D286">
            <v>24</v>
          </cell>
          <cell r="E286">
            <v>2</v>
          </cell>
          <cell r="F286">
            <v>7.0599999999999996E-2</v>
          </cell>
          <cell r="H286">
            <v>7.0599999999999996E-2</v>
          </cell>
        </row>
        <row r="287">
          <cell r="A287">
            <v>20415</v>
          </cell>
          <cell r="B287">
            <v>80</v>
          </cell>
          <cell r="C287">
            <v>5</v>
          </cell>
          <cell r="D287">
            <v>15</v>
          </cell>
          <cell r="E287">
            <v>2</v>
          </cell>
          <cell r="F287">
            <v>6.5500000000000003E-2</v>
          </cell>
          <cell r="H287">
            <v>6.5500000000000003E-2</v>
          </cell>
        </row>
        <row r="288">
          <cell r="A288">
            <v>20015</v>
          </cell>
          <cell r="B288">
            <v>10</v>
          </cell>
          <cell r="C288">
            <v>10</v>
          </cell>
          <cell r="D288">
            <v>7.5</v>
          </cell>
          <cell r="E288">
            <v>3</v>
          </cell>
          <cell r="F288">
            <v>6.1899999999999997E-2</v>
          </cell>
          <cell r="H288">
            <v>6.1899999999999997E-2</v>
          </cell>
        </row>
        <row r="289">
          <cell r="A289">
            <v>20374</v>
          </cell>
          <cell r="B289">
            <v>96</v>
          </cell>
          <cell r="C289">
            <v>15</v>
          </cell>
          <cell r="D289">
            <v>12</v>
          </cell>
          <cell r="E289">
            <v>2</v>
          </cell>
          <cell r="F289">
            <v>6.3799999999999996E-2</v>
          </cell>
          <cell r="G289">
            <v>233837</v>
          </cell>
          <cell r="H289">
            <v>6.3799999999999996E-2</v>
          </cell>
        </row>
        <row r="290">
          <cell r="A290">
            <v>20383</v>
          </cell>
          <cell r="B290">
            <v>96</v>
          </cell>
          <cell r="C290">
            <v>15</v>
          </cell>
          <cell r="D290">
            <v>19.2</v>
          </cell>
          <cell r="E290">
            <v>2</v>
          </cell>
          <cell r="F290">
            <v>6.7900000000000002E-2</v>
          </cell>
          <cell r="G290">
            <v>31334.5</v>
          </cell>
          <cell r="H290">
            <v>6.7900000000000002E-2</v>
          </cell>
        </row>
        <row r="291">
          <cell r="A291">
            <v>20384</v>
          </cell>
          <cell r="B291">
            <v>76</v>
          </cell>
          <cell r="C291">
            <v>5</v>
          </cell>
          <cell r="D291">
            <v>18</v>
          </cell>
          <cell r="E291">
            <v>2</v>
          </cell>
          <cell r="F291">
            <v>6.7199999999999996E-2</v>
          </cell>
          <cell r="G291">
            <v>50990</v>
          </cell>
          <cell r="H291">
            <v>6.7199999999999996E-2</v>
          </cell>
        </row>
        <row r="292">
          <cell r="A292">
            <v>20386</v>
          </cell>
          <cell r="B292">
            <v>76</v>
          </cell>
          <cell r="C292">
            <v>5</v>
          </cell>
          <cell r="D292">
            <v>18</v>
          </cell>
          <cell r="E292">
            <v>2</v>
          </cell>
          <cell r="F292">
            <v>6.7199999999999996E-2</v>
          </cell>
          <cell r="G292">
            <v>50990</v>
          </cell>
          <cell r="H292">
            <v>6.7199999999999996E-2</v>
          </cell>
        </row>
        <row r="293">
          <cell r="A293">
            <v>20387</v>
          </cell>
          <cell r="B293">
            <v>96</v>
          </cell>
          <cell r="C293">
            <v>15</v>
          </cell>
          <cell r="D293">
            <v>24</v>
          </cell>
          <cell r="E293">
            <v>2</v>
          </cell>
          <cell r="F293">
            <v>7.0599999999999996E-2</v>
          </cell>
          <cell r="G293">
            <v>33595.5</v>
          </cell>
          <cell r="H293">
            <v>7.0599999999999996E-2</v>
          </cell>
        </row>
        <row r="294">
          <cell r="A294">
            <v>20390</v>
          </cell>
          <cell r="B294">
            <v>77</v>
          </cell>
          <cell r="C294">
            <v>5</v>
          </cell>
          <cell r="D294">
            <v>18</v>
          </cell>
          <cell r="E294">
            <v>2</v>
          </cell>
          <cell r="F294">
            <v>6.7199999999999996E-2</v>
          </cell>
          <cell r="G294">
            <v>31334.5</v>
          </cell>
          <cell r="H294">
            <v>6.7199999999999996E-2</v>
          </cell>
        </row>
        <row r="295">
          <cell r="A295">
            <v>20392</v>
          </cell>
          <cell r="B295">
            <v>77</v>
          </cell>
          <cell r="C295">
            <v>5</v>
          </cell>
          <cell r="D295">
            <v>18</v>
          </cell>
          <cell r="E295">
            <v>2</v>
          </cell>
          <cell r="F295">
            <v>6.7199999999999996E-2</v>
          </cell>
          <cell r="G295">
            <v>50990</v>
          </cell>
          <cell r="H295">
            <v>6.7199999999999996E-2</v>
          </cell>
        </row>
        <row r="296">
          <cell r="A296">
            <v>20393</v>
          </cell>
          <cell r="B296">
            <v>97</v>
          </cell>
          <cell r="C296">
            <v>15</v>
          </cell>
          <cell r="D296">
            <v>24</v>
          </cell>
          <cell r="E296">
            <v>2</v>
          </cell>
          <cell r="F296">
            <v>7.0599999999999996E-2</v>
          </cell>
          <cell r="G296">
            <v>31334.5</v>
          </cell>
          <cell r="H296">
            <v>7.0599999999999996E-2</v>
          </cell>
        </row>
        <row r="297">
          <cell r="A297">
            <v>20417</v>
          </cell>
          <cell r="B297">
            <v>79</v>
          </cell>
          <cell r="C297">
            <v>5</v>
          </cell>
          <cell r="D297">
            <v>18</v>
          </cell>
          <cell r="E297">
            <v>2</v>
          </cell>
          <cell r="F297">
            <v>6.7199999999999996E-2</v>
          </cell>
          <cell r="G297">
            <v>50990</v>
          </cell>
          <cell r="H297">
            <v>6.7199999999999996E-2</v>
          </cell>
        </row>
        <row r="298">
          <cell r="A298">
            <v>20121</v>
          </cell>
          <cell r="B298">
            <v>27</v>
          </cell>
          <cell r="C298">
            <v>5</v>
          </cell>
          <cell r="D298">
            <v>16</v>
          </cell>
          <cell r="E298">
            <v>3</v>
          </cell>
          <cell r="F298">
            <v>6.6600000000000006E-2</v>
          </cell>
          <cell r="H298">
            <v>6.6600000000000006E-2</v>
          </cell>
        </row>
        <row r="299">
          <cell r="A299">
            <v>20127</v>
          </cell>
          <cell r="B299">
            <v>29</v>
          </cell>
          <cell r="C299">
            <v>10</v>
          </cell>
          <cell r="D299">
            <v>16.5</v>
          </cell>
          <cell r="E299">
            <v>3</v>
          </cell>
          <cell r="F299">
            <v>0</v>
          </cell>
          <cell r="H299">
            <v>0</v>
          </cell>
        </row>
        <row r="300">
          <cell r="A300">
            <v>20308</v>
          </cell>
          <cell r="B300">
            <v>80</v>
          </cell>
          <cell r="C300">
            <v>15</v>
          </cell>
          <cell r="D300">
            <v>20.8</v>
          </cell>
          <cell r="E300">
            <v>2</v>
          </cell>
          <cell r="F300">
            <v>0</v>
          </cell>
          <cell r="H300">
            <v>0</v>
          </cell>
        </row>
        <row r="301">
          <cell r="A301">
            <v>20309</v>
          </cell>
          <cell r="B301">
            <v>80</v>
          </cell>
          <cell r="C301">
            <v>15</v>
          </cell>
          <cell r="D301">
            <v>20.8</v>
          </cell>
          <cell r="E301">
            <v>2</v>
          </cell>
          <cell r="F301">
            <v>0</v>
          </cell>
          <cell r="H301">
            <v>0</v>
          </cell>
        </row>
        <row r="302">
          <cell r="A302">
            <v>20313</v>
          </cell>
          <cell r="B302">
            <v>81</v>
          </cell>
          <cell r="C302">
            <v>15</v>
          </cell>
          <cell r="D302">
            <v>20.8</v>
          </cell>
          <cell r="E302">
            <v>2</v>
          </cell>
          <cell r="F302">
            <v>0</v>
          </cell>
          <cell r="H302">
            <v>0</v>
          </cell>
        </row>
        <row r="303">
          <cell r="A303">
            <v>20317</v>
          </cell>
          <cell r="B303">
            <v>81</v>
          </cell>
          <cell r="C303">
            <v>15</v>
          </cell>
          <cell r="D303">
            <v>20.8</v>
          </cell>
          <cell r="E303">
            <v>2</v>
          </cell>
          <cell r="F303">
            <v>0</v>
          </cell>
          <cell r="H303">
            <v>0</v>
          </cell>
        </row>
        <row r="304">
          <cell r="A304">
            <v>20326</v>
          </cell>
          <cell r="B304">
            <v>82</v>
          </cell>
          <cell r="C304">
            <v>15</v>
          </cell>
          <cell r="D304">
            <v>20.8</v>
          </cell>
          <cell r="E304">
            <v>2</v>
          </cell>
          <cell r="F304">
            <v>6.88E-2</v>
          </cell>
          <cell r="H304">
            <v>6.88E-2</v>
          </cell>
        </row>
        <row r="305">
          <cell r="A305">
            <v>20332</v>
          </cell>
          <cell r="B305">
            <v>83</v>
          </cell>
          <cell r="C305">
            <v>15</v>
          </cell>
          <cell r="D305">
            <v>20.8</v>
          </cell>
          <cell r="E305">
            <v>2</v>
          </cell>
          <cell r="F305">
            <v>0</v>
          </cell>
          <cell r="H305">
            <v>0</v>
          </cell>
        </row>
        <row r="306">
          <cell r="A306">
            <v>20336</v>
          </cell>
          <cell r="B306">
            <v>83</v>
          </cell>
          <cell r="C306">
            <v>15</v>
          </cell>
          <cell r="D306">
            <v>20.8</v>
          </cell>
          <cell r="E306">
            <v>2</v>
          </cell>
          <cell r="F306">
            <v>0</v>
          </cell>
          <cell r="H306">
            <v>0</v>
          </cell>
        </row>
        <row r="307">
          <cell r="A307">
            <v>20342</v>
          </cell>
          <cell r="B307">
            <v>84</v>
          </cell>
          <cell r="C307">
            <v>15</v>
          </cell>
          <cell r="D307">
            <v>20.8</v>
          </cell>
          <cell r="E307">
            <v>2</v>
          </cell>
          <cell r="F307">
            <v>6.88E-2</v>
          </cell>
          <cell r="H307">
            <v>6.88E-2</v>
          </cell>
        </row>
        <row r="308">
          <cell r="A308">
            <v>20346</v>
          </cell>
          <cell r="B308">
            <v>85</v>
          </cell>
          <cell r="C308">
            <v>15</v>
          </cell>
          <cell r="D308">
            <v>20.8</v>
          </cell>
          <cell r="E308">
            <v>2</v>
          </cell>
          <cell r="F308">
            <v>0</v>
          </cell>
          <cell r="H308">
            <v>0</v>
          </cell>
        </row>
        <row r="309">
          <cell r="A309">
            <v>20351</v>
          </cell>
          <cell r="B309">
            <v>89</v>
          </cell>
          <cell r="C309">
            <v>15</v>
          </cell>
          <cell r="D309">
            <v>20.8</v>
          </cell>
          <cell r="E309">
            <v>2</v>
          </cell>
          <cell r="F309">
            <v>6.88E-2</v>
          </cell>
          <cell r="H309">
            <v>6.88E-2</v>
          </cell>
        </row>
        <row r="310">
          <cell r="A310">
            <v>20353</v>
          </cell>
          <cell r="B310">
            <v>90</v>
          </cell>
          <cell r="C310">
            <v>15</v>
          </cell>
          <cell r="D310">
            <v>20.8</v>
          </cell>
          <cell r="E310">
            <v>2</v>
          </cell>
          <cell r="F310">
            <v>6.88E-2</v>
          </cell>
          <cell r="H310">
            <v>6.88E-2</v>
          </cell>
        </row>
        <row r="311">
          <cell r="A311">
            <v>20361</v>
          </cell>
          <cell r="B311">
            <v>91</v>
          </cell>
          <cell r="C311">
            <v>15</v>
          </cell>
          <cell r="D311">
            <v>20.8</v>
          </cell>
          <cell r="E311">
            <v>2</v>
          </cell>
          <cell r="F311">
            <v>6.88E-2</v>
          </cell>
          <cell r="H311">
            <v>6.88E-2</v>
          </cell>
        </row>
        <row r="312">
          <cell r="A312">
            <v>20369</v>
          </cell>
          <cell r="B312">
            <v>93</v>
          </cell>
          <cell r="C312">
            <v>15</v>
          </cell>
          <cell r="D312">
            <v>20.8</v>
          </cell>
          <cell r="E312">
            <v>2</v>
          </cell>
          <cell r="F312">
            <v>6.88E-2</v>
          </cell>
          <cell r="H312">
            <v>6.88E-2</v>
          </cell>
        </row>
        <row r="313">
          <cell r="A313">
            <v>20381</v>
          </cell>
          <cell r="B313">
            <v>74</v>
          </cell>
          <cell r="C313">
            <v>5</v>
          </cell>
          <cell r="D313">
            <v>14.4</v>
          </cell>
          <cell r="E313">
            <v>2</v>
          </cell>
          <cell r="F313">
            <v>6.5199999999999994E-2</v>
          </cell>
          <cell r="H313">
            <v>6.5199999999999994E-2</v>
          </cell>
        </row>
        <row r="314">
          <cell r="A314">
            <v>20404</v>
          </cell>
          <cell r="B314">
            <v>96</v>
          </cell>
          <cell r="C314">
            <v>15</v>
          </cell>
          <cell r="D314">
            <v>20.8</v>
          </cell>
          <cell r="E314">
            <v>2</v>
          </cell>
          <cell r="F314">
            <v>0</v>
          </cell>
          <cell r="H314">
            <v>0</v>
          </cell>
        </row>
        <row r="315">
          <cell r="A315">
            <v>20405</v>
          </cell>
          <cell r="B315">
            <v>96</v>
          </cell>
          <cell r="C315">
            <v>15</v>
          </cell>
          <cell r="D315">
            <v>20.8</v>
          </cell>
          <cell r="E315">
            <v>2</v>
          </cell>
          <cell r="F315">
            <v>0</v>
          </cell>
          <cell r="H315">
            <v>0</v>
          </cell>
        </row>
        <row r="316">
          <cell r="A316">
            <v>20410</v>
          </cell>
          <cell r="B316">
            <v>96</v>
          </cell>
          <cell r="C316">
            <v>15</v>
          </cell>
          <cell r="D316">
            <v>20.8</v>
          </cell>
          <cell r="E316">
            <v>2</v>
          </cell>
          <cell r="F316">
            <v>0</v>
          </cell>
          <cell r="H316">
            <v>0</v>
          </cell>
        </row>
        <row r="317">
          <cell r="A317">
            <v>20412</v>
          </cell>
          <cell r="B317">
            <v>97</v>
          </cell>
          <cell r="C317">
            <v>15</v>
          </cell>
          <cell r="D317">
            <v>20.8</v>
          </cell>
          <cell r="E317">
            <v>2</v>
          </cell>
          <cell r="F317">
            <v>0</v>
          </cell>
          <cell r="H317">
            <v>0</v>
          </cell>
        </row>
        <row r="318">
          <cell r="A318">
            <v>20416</v>
          </cell>
          <cell r="B318">
            <v>78</v>
          </cell>
          <cell r="C318">
            <v>5</v>
          </cell>
          <cell r="D318">
            <v>14.4</v>
          </cell>
          <cell r="E318">
            <v>2</v>
          </cell>
          <cell r="F318">
            <v>6.7199999999999996E-2</v>
          </cell>
          <cell r="H318">
            <v>6.7199999999999996E-2</v>
          </cell>
        </row>
        <row r="319">
          <cell r="A319">
            <v>20418</v>
          </cell>
          <cell r="B319">
            <v>98</v>
          </cell>
          <cell r="C319">
            <v>15</v>
          </cell>
          <cell r="D319">
            <v>19.2</v>
          </cell>
          <cell r="E319">
            <v>2</v>
          </cell>
          <cell r="F319">
            <v>7.0599999999999996E-2</v>
          </cell>
          <cell r="H319">
            <v>7.0599999999999996E-2</v>
          </cell>
        </row>
        <row r="320">
          <cell r="A320">
            <v>20419</v>
          </cell>
          <cell r="B320">
            <v>98</v>
          </cell>
          <cell r="C320">
            <v>15</v>
          </cell>
          <cell r="D320">
            <v>20.8</v>
          </cell>
          <cell r="E320">
            <v>2</v>
          </cell>
          <cell r="F320">
            <v>0</v>
          </cell>
          <cell r="H320">
            <v>0</v>
          </cell>
        </row>
        <row r="321">
          <cell r="A321">
            <v>20420</v>
          </cell>
          <cell r="B321">
            <v>98</v>
          </cell>
          <cell r="C321">
            <v>15</v>
          </cell>
          <cell r="D321">
            <v>12</v>
          </cell>
          <cell r="E321">
            <v>2</v>
          </cell>
          <cell r="F321">
            <v>0</v>
          </cell>
          <cell r="H321">
            <v>0</v>
          </cell>
        </row>
        <row r="322">
          <cell r="A322">
            <v>20424</v>
          </cell>
          <cell r="B322">
            <v>99</v>
          </cell>
          <cell r="C322">
            <v>15</v>
          </cell>
          <cell r="D322">
            <v>19.2</v>
          </cell>
          <cell r="E322">
            <v>2</v>
          </cell>
          <cell r="F322">
            <v>7.0599999999999996E-2</v>
          </cell>
          <cell r="H322">
            <v>7.0599999999999996E-2</v>
          </cell>
        </row>
        <row r="323">
          <cell r="A323">
            <v>20425</v>
          </cell>
          <cell r="B323">
            <v>79</v>
          </cell>
          <cell r="C323">
            <v>5</v>
          </cell>
          <cell r="D323">
            <v>14.4</v>
          </cell>
          <cell r="E323">
            <v>2</v>
          </cell>
          <cell r="F323">
            <v>6.7199999999999996E-2</v>
          </cell>
          <cell r="H323">
            <v>6.7199999999999996E-2</v>
          </cell>
        </row>
        <row r="324">
          <cell r="A324">
            <v>20426</v>
          </cell>
          <cell r="B324">
            <v>99</v>
          </cell>
          <cell r="C324">
            <v>15</v>
          </cell>
          <cell r="D324">
            <v>20.8</v>
          </cell>
          <cell r="E324">
            <v>2</v>
          </cell>
          <cell r="F324">
            <v>0</v>
          </cell>
          <cell r="H324">
            <v>0</v>
          </cell>
        </row>
        <row r="325">
          <cell r="A325">
            <v>20429</v>
          </cell>
          <cell r="B325">
            <v>99</v>
          </cell>
          <cell r="C325">
            <v>15</v>
          </cell>
          <cell r="D325">
            <v>12</v>
          </cell>
          <cell r="E325">
            <v>2</v>
          </cell>
          <cell r="F325">
            <v>6.3799999999999996E-2</v>
          </cell>
          <cell r="H325">
            <v>6.3799999999999996E-2</v>
          </cell>
        </row>
        <row r="326">
          <cell r="A326">
            <v>20431</v>
          </cell>
          <cell r="B326">
            <v>99</v>
          </cell>
          <cell r="C326">
            <v>15</v>
          </cell>
          <cell r="D326">
            <v>20.8</v>
          </cell>
          <cell r="E326">
            <v>2</v>
          </cell>
          <cell r="F326">
            <v>0</v>
          </cell>
          <cell r="H326">
            <v>0</v>
          </cell>
        </row>
        <row r="327">
          <cell r="A327">
            <v>20432</v>
          </cell>
          <cell r="B327">
            <v>99</v>
          </cell>
          <cell r="C327">
            <v>15</v>
          </cell>
          <cell r="D327">
            <v>19.2</v>
          </cell>
          <cell r="E327">
            <v>2</v>
          </cell>
          <cell r="F327">
            <v>7.0599999999999996E-2</v>
          </cell>
          <cell r="H327">
            <v>7.0599999999999996E-2</v>
          </cell>
        </row>
        <row r="328">
          <cell r="A328">
            <v>20428</v>
          </cell>
          <cell r="B328">
            <v>80</v>
          </cell>
          <cell r="C328">
            <v>5</v>
          </cell>
          <cell r="D328">
            <v>12</v>
          </cell>
          <cell r="E328">
            <v>2</v>
          </cell>
          <cell r="F328">
            <v>0</v>
          </cell>
          <cell r="H328">
            <v>0</v>
          </cell>
        </row>
        <row r="329">
          <cell r="A329">
            <v>20442</v>
          </cell>
          <cell r="B329">
            <v>80</v>
          </cell>
          <cell r="C329">
            <v>5</v>
          </cell>
          <cell r="D329">
            <v>14.4</v>
          </cell>
          <cell r="E329">
            <v>2</v>
          </cell>
          <cell r="F329">
            <v>0</v>
          </cell>
          <cell r="H329">
            <v>0</v>
          </cell>
        </row>
        <row r="330">
          <cell r="A330">
            <v>20444</v>
          </cell>
          <cell r="B330">
            <v>100</v>
          </cell>
          <cell r="C330">
            <v>15</v>
          </cell>
          <cell r="D330">
            <v>20.8</v>
          </cell>
          <cell r="E330">
            <v>2</v>
          </cell>
          <cell r="F330">
            <v>0</v>
          </cell>
          <cell r="H330">
            <v>0</v>
          </cell>
        </row>
        <row r="331">
          <cell r="A331">
            <v>20445</v>
          </cell>
          <cell r="B331">
            <v>80</v>
          </cell>
          <cell r="C331">
            <v>5</v>
          </cell>
          <cell r="D331">
            <v>14.4</v>
          </cell>
          <cell r="E331">
            <v>2</v>
          </cell>
          <cell r="F331">
            <v>0</v>
          </cell>
          <cell r="H331">
            <v>0</v>
          </cell>
        </row>
        <row r="332">
          <cell r="A332">
            <v>20447</v>
          </cell>
          <cell r="B332">
            <v>100</v>
          </cell>
          <cell r="C332">
            <v>15</v>
          </cell>
          <cell r="D332">
            <v>12</v>
          </cell>
          <cell r="E332">
            <v>2</v>
          </cell>
          <cell r="F332">
            <v>6.3799999999999996E-2</v>
          </cell>
          <cell r="H332">
            <v>6.3799999999999996E-2</v>
          </cell>
        </row>
        <row r="333">
          <cell r="A333">
            <v>20449</v>
          </cell>
          <cell r="B333">
            <v>48</v>
          </cell>
          <cell r="C333">
            <v>5</v>
          </cell>
          <cell r="D333">
            <v>9</v>
          </cell>
          <cell r="E333">
            <v>2</v>
          </cell>
          <cell r="F333">
            <v>6.3799999999999996E-2</v>
          </cell>
          <cell r="H333">
            <v>6.3799999999999996E-2</v>
          </cell>
        </row>
        <row r="334">
          <cell r="A334">
            <v>20450</v>
          </cell>
          <cell r="B334">
            <v>100</v>
          </cell>
          <cell r="C334">
            <v>15</v>
          </cell>
          <cell r="D334">
            <v>19.2</v>
          </cell>
          <cell r="E334">
            <v>2</v>
          </cell>
          <cell r="F334">
            <v>0</v>
          </cell>
          <cell r="H334">
            <v>0</v>
          </cell>
        </row>
        <row r="335">
          <cell r="A335">
            <v>20448</v>
          </cell>
          <cell r="B335">
            <v>100</v>
          </cell>
          <cell r="C335">
            <v>15</v>
          </cell>
          <cell r="D335">
            <v>9.6</v>
          </cell>
          <cell r="E335">
            <v>2</v>
          </cell>
          <cell r="F335">
            <v>6.25E-2</v>
          </cell>
          <cell r="H335">
            <v>6.25E-2</v>
          </cell>
        </row>
        <row r="336">
          <cell r="A336">
            <v>20105</v>
          </cell>
          <cell r="F336">
            <v>0</v>
          </cell>
          <cell r="H336">
            <v>0</v>
          </cell>
        </row>
        <row r="337">
          <cell r="A337">
            <v>20115</v>
          </cell>
          <cell r="F337">
            <v>0</v>
          </cell>
          <cell r="H337">
            <v>0</v>
          </cell>
        </row>
        <row r="338">
          <cell r="A338">
            <v>20406</v>
          </cell>
          <cell r="F338">
            <v>7.0599999999999996E-2</v>
          </cell>
          <cell r="H338">
            <v>7.0599999999999996E-2</v>
          </cell>
        </row>
        <row r="339">
          <cell r="A339">
            <v>20427</v>
          </cell>
          <cell r="F339">
            <v>6.7199999999999996E-2</v>
          </cell>
          <cell r="H339">
            <v>6.7199999999999996E-2</v>
          </cell>
        </row>
        <row r="340">
          <cell r="A340">
            <v>20446</v>
          </cell>
          <cell r="F340">
            <v>6.3799999999999996E-2</v>
          </cell>
          <cell r="H340">
            <v>6.3799999999999996E-2</v>
          </cell>
        </row>
        <row r="341">
          <cell r="A341">
            <v>20457</v>
          </cell>
          <cell r="F341">
            <v>6.7199999999999996E-2</v>
          </cell>
          <cell r="H341">
            <v>6.7199999999999996E-2</v>
          </cell>
        </row>
        <row r="342">
          <cell r="A342">
            <v>20458</v>
          </cell>
          <cell r="F342">
            <v>7.0599999999999996E-2</v>
          </cell>
          <cell r="H342">
            <v>7.0599999999999996E-2</v>
          </cell>
        </row>
        <row r="343">
          <cell r="A343">
            <v>20459</v>
          </cell>
          <cell r="F343">
            <v>0</v>
          </cell>
          <cell r="H343">
            <v>0</v>
          </cell>
        </row>
        <row r="344">
          <cell r="A344">
            <v>20461</v>
          </cell>
          <cell r="F344">
            <v>6.5500000000000003E-2</v>
          </cell>
          <cell r="H344">
            <v>6.5500000000000003E-2</v>
          </cell>
        </row>
        <row r="345">
          <cell r="A345">
            <v>20462</v>
          </cell>
          <cell r="F345">
            <v>6.7199999999999996E-2</v>
          </cell>
          <cell r="H345">
            <v>6.7199999999999996E-2</v>
          </cell>
        </row>
        <row r="346">
          <cell r="A346">
            <v>20423</v>
          </cell>
          <cell r="F346">
            <v>0.1037</v>
          </cell>
          <cell r="H346">
            <v>0.1037</v>
          </cell>
        </row>
        <row r="347">
          <cell r="A347">
            <v>20430</v>
          </cell>
          <cell r="F347">
            <v>0</v>
          </cell>
          <cell r="H347">
            <v>0</v>
          </cell>
        </row>
        <row r="348">
          <cell r="A348">
            <v>20440</v>
          </cell>
          <cell r="F348">
            <v>0</v>
          </cell>
          <cell r="H348">
            <v>0</v>
          </cell>
        </row>
        <row r="349">
          <cell r="A349">
            <v>20451</v>
          </cell>
          <cell r="F349">
            <v>0.1037</v>
          </cell>
          <cell r="H349">
            <v>0.1037</v>
          </cell>
        </row>
        <row r="350">
          <cell r="A350">
            <v>20465</v>
          </cell>
          <cell r="F350">
            <v>6.2199999999999998E-2</v>
          </cell>
          <cell r="H350">
            <v>6.2199999999999998E-2</v>
          </cell>
        </row>
        <row r="351">
          <cell r="A351">
            <v>20111</v>
          </cell>
          <cell r="B351">
            <v>23</v>
          </cell>
          <cell r="C351">
            <v>5</v>
          </cell>
          <cell r="D351">
            <v>14</v>
          </cell>
          <cell r="E351">
            <v>3</v>
          </cell>
          <cell r="F351">
            <v>6.5500000000000003E-2</v>
          </cell>
          <cell r="G351">
            <v>134998</v>
          </cell>
          <cell r="H351">
            <v>6.5500000000000003E-2</v>
          </cell>
        </row>
        <row r="352">
          <cell r="A352">
            <v>20455</v>
          </cell>
          <cell r="B352">
            <v>47</v>
          </cell>
          <cell r="C352">
            <v>5</v>
          </cell>
          <cell r="D352">
            <v>12</v>
          </cell>
          <cell r="E352">
            <v>2</v>
          </cell>
          <cell r="F352">
            <v>6.3799999999999996E-2</v>
          </cell>
          <cell r="G352">
            <v>57112.67</v>
          </cell>
          <cell r="H352">
            <v>6.3799999999999996E-2</v>
          </cell>
        </row>
        <row r="353">
          <cell r="A353">
            <v>20467</v>
          </cell>
          <cell r="B353">
            <v>80</v>
          </cell>
          <cell r="C353">
            <v>5</v>
          </cell>
          <cell r="D353">
            <v>18</v>
          </cell>
          <cell r="E353">
            <v>2</v>
          </cell>
          <cell r="F353">
            <v>6.7199999999999996E-2</v>
          </cell>
          <cell r="G353">
            <v>90683</v>
          </cell>
          <cell r="H353">
            <v>6.7199999999999996E-2</v>
          </cell>
        </row>
        <row r="354">
          <cell r="A354">
            <v>20469</v>
          </cell>
          <cell r="B354">
            <v>100</v>
          </cell>
          <cell r="C354">
            <v>15</v>
          </cell>
          <cell r="D354">
            <v>15</v>
          </cell>
          <cell r="E354">
            <v>2</v>
          </cell>
          <cell r="F354">
            <v>6.5500000000000003E-2</v>
          </cell>
          <cell r="G354">
            <v>161778</v>
          </cell>
          <cell r="H354">
            <v>6.5500000000000003E-2</v>
          </cell>
        </row>
        <row r="355">
          <cell r="A355">
            <v>20471</v>
          </cell>
          <cell r="B355">
            <v>80</v>
          </cell>
          <cell r="C355">
            <v>5</v>
          </cell>
          <cell r="D355">
            <v>18</v>
          </cell>
          <cell r="E355">
            <v>2</v>
          </cell>
          <cell r="F355">
            <v>6.7199999999999996E-2</v>
          </cell>
          <cell r="G355">
            <v>49886</v>
          </cell>
          <cell r="H355">
            <v>6.7199999999999996E-2</v>
          </cell>
        </row>
        <row r="356">
          <cell r="A356">
            <v>20472</v>
          </cell>
          <cell r="B356">
            <v>48</v>
          </cell>
          <cell r="C356">
            <v>5</v>
          </cell>
          <cell r="D356">
            <v>9</v>
          </cell>
          <cell r="E356">
            <v>2</v>
          </cell>
          <cell r="F356">
            <v>6.2199999999999998E-2</v>
          </cell>
          <cell r="G356">
            <v>57112.67</v>
          </cell>
          <cell r="H356">
            <v>6.2199999999999998E-2</v>
          </cell>
        </row>
        <row r="357">
          <cell r="A357">
            <v>20474</v>
          </cell>
          <cell r="B357">
            <v>100</v>
          </cell>
          <cell r="C357">
            <v>15</v>
          </cell>
          <cell r="D357">
            <v>24</v>
          </cell>
          <cell r="E357">
            <v>2</v>
          </cell>
          <cell r="F357">
            <v>7.0599999999999996E-2</v>
          </cell>
          <cell r="G357">
            <v>48371.8</v>
          </cell>
          <cell r="H357">
            <v>7.0599999999999996E-2</v>
          </cell>
        </row>
        <row r="358">
          <cell r="A358">
            <v>20476</v>
          </cell>
          <cell r="B358">
            <v>80</v>
          </cell>
          <cell r="C358">
            <v>5</v>
          </cell>
          <cell r="D358">
            <v>22</v>
          </cell>
          <cell r="E358">
            <v>2</v>
          </cell>
          <cell r="F358">
            <v>0.1037</v>
          </cell>
          <cell r="G358">
            <v>21690</v>
          </cell>
          <cell r="H358">
            <v>0.1037</v>
          </cell>
        </row>
        <row r="359">
          <cell r="A359">
            <v>20436</v>
          </cell>
          <cell r="B359">
            <v>77</v>
          </cell>
          <cell r="C359">
            <v>5</v>
          </cell>
          <cell r="D359">
            <v>18</v>
          </cell>
          <cell r="E359">
            <v>2</v>
          </cell>
          <cell r="F359">
            <v>6.7199999999999996E-2</v>
          </cell>
          <cell r="G359">
            <v>50661</v>
          </cell>
          <cell r="H359">
            <v>6.7199999999999996E-2</v>
          </cell>
        </row>
        <row r="360">
          <cell r="A360">
            <v>20439</v>
          </cell>
          <cell r="B360">
            <v>97</v>
          </cell>
          <cell r="C360">
            <v>15</v>
          </cell>
          <cell r="D360">
            <v>15</v>
          </cell>
          <cell r="E360">
            <v>2</v>
          </cell>
          <cell r="F360">
            <v>6.5500000000000003E-2</v>
          </cell>
          <cell r="G360">
            <v>162650</v>
          </cell>
          <cell r="H360">
            <v>6.5500000000000003E-2</v>
          </cell>
        </row>
        <row r="361">
          <cell r="A361">
            <v>20477</v>
          </cell>
          <cell r="B361">
            <v>80</v>
          </cell>
          <cell r="C361">
            <v>5</v>
          </cell>
          <cell r="D361">
            <v>18</v>
          </cell>
          <cell r="E361">
            <v>2</v>
          </cell>
          <cell r="F361">
            <v>6.7199999999999996E-2</v>
          </cell>
          <cell r="G361">
            <v>92898</v>
          </cell>
          <cell r="H361">
            <v>6.7199999999999996E-2</v>
          </cell>
        </row>
        <row r="362">
          <cell r="A362">
            <v>20479</v>
          </cell>
          <cell r="B362">
            <v>80</v>
          </cell>
          <cell r="C362">
            <v>5</v>
          </cell>
          <cell r="D362">
            <v>18</v>
          </cell>
          <cell r="E362">
            <v>2</v>
          </cell>
          <cell r="F362">
            <v>6.7199999999999996E-2</v>
          </cell>
          <cell r="G362">
            <v>50661</v>
          </cell>
          <cell r="H362">
            <v>6.7199999999999996E-2</v>
          </cell>
        </row>
        <row r="363">
          <cell r="A363">
            <v>20480</v>
          </cell>
          <cell r="B363">
            <v>48</v>
          </cell>
          <cell r="C363">
            <v>5</v>
          </cell>
          <cell r="D363">
            <v>9</v>
          </cell>
          <cell r="E363">
            <v>2</v>
          </cell>
          <cell r="F363">
            <v>6.2199999999999998E-2</v>
          </cell>
          <cell r="G363">
            <v>59059.39</v>
          </cell>
          <cell r="H363">
            <v>6.2199999999999998E-2</v>
          </cell>
        </row>
        <row r="364">
          <cell r="A364">
            <v>20482</v>
          </cell>
          <cell r="B364">
            <v>100</v>
          </cell>
          <cell r="C364">
            <v>15</v>
          </cell>
          <cell r="D364">
            <v>15</v>
          </cell>
          <cell r="E364">
            <v>2</v>
          </cell>
          <cell r="F364">
            <v>6.5500000000000003E-2</v>
          </cell>
          <cell r="G364">
            <v>162650</v>
          </cell>
          <cell r="H364">
            <v>6.5500000000000003E-2</v>
          </cell>
        </row>
        <row r="365">
          <cell r="A365">
            <v>20486</v>
          </cell>
          <cell r="B365">
            <v>100</v>
          </cell>
          <cell r="C365">
            <v>15</v>
          </cell>
          <cell r="D365">
            <v>24</v>
          </cell>
          <cell r="E365">
            <v>2</v>
          </cell>
          <cell r="F365">
            <v>7.0599999999999996E-2</v>
          </cell>
          <cell r="G365">
            <v>48371.8</v>
          </cell>
          <cell r="H365">
            <v>7.0599999999999996E-2</v>
          </cell>
        </row>
        <row r="366">
          <cell r="A366">
            <v>20115</v>
          </cell>
          <cell r="B366">
            <v>23</v>
          </cell>
          <cell r="C366">
            <v>5</v>
          </cell>
          <cell r="D366">
            <v>7.5</v>
          </cell>
          <cell r="E366">
            <v>3</v>
          </cell>
          <cell r="F366">
            <v>6.1899999999999997E-2</v>
          </cell>
          <cell r="G366">
            <v>48371.8</v>
          </cell>
          <cell r="H366">
            <v>6.1899999999999997E-2</v>
          </cell>
        </row>
        <row r="367">
          <cell r="A367">
            <v>20147</v>
          </cell>
          <cell r="B367">
            <v>23</v>
          </cell>
          <cell r="C367">
            <v>15</v>
          </cell>
          <cell r="D367">
            <v>7.5</v>
          </cell>
          <cell r="E367">
            <v>2</v>
          </cell>
          <cell r="F367">
            <v>6.13E-2</v>
          </cell>
          <cell r="G367">
            <v>50661</v>
          </cell>
          <cell r="H367">
            <v>6.13E-2</v>
          </cell>
        </row>
        <row r="368">
          <cell r="A368">
            <v>20149</v>
          </cell>
          <cell r="B368">
            <v>23</v>
          </cell>
          <cell r="C368">
            <v>15</v>
          </cell>
          <cell r="D368">
            <v>7.5</v>
          </cell>
          <cell r="E368">
            <v>2</v>
          </cell>
          <cell r="F368">
            <v>6.13E-2</v>
          </cell>
          <cell r="G368">
            <v>48371.8</v>
          </cell>
          <cell r="H368">
            <v>6.13E-2</v>
          </cell>
        </row>
        <row r="369">
          <cell r="A369">
            <v>20152</v>
          </cell>
          <cell r="B369">
            <v>23</v>
          </cell>
          <cell r="C369">
            <v>15</v>
          </cell>
          <cell r="D369">
            <v>7.5</v>
          </cell>
          <cell r="E369">
            <v>2</v>
          </cell>
          <cell r="F369">
            <v>6.13E-2</v>
          </cell>
          <cell r="G369">
            <v>50661</v>
          </cell>
          <cell r="H369">
            <v>6.13E-2</v>
          </cell>
        </row>
        <row r="370">
          <cell r="A370">
            <v>20155</v>
          </cell>
          <cell r="B370">
            <v>24</v>
          </cell>
          <cell r="C370">
            <v>15</v>
          </cell>
          <cell r="D370">
            <v>7.5</v>
          </cell>
          <cell r="E370">
            <v>2</v>
          </cell>
          <cell r="F370">
            <v>6.13E-2</v>
          </cell>
          <cell r="G370">
            <v>47990</v>
          </cell>
          <cell r="H370">
            <v>6.13E-2</v>
          </cell>
        </row>
        <row r="371">
          <cell r="A371">
            <v>20158</v>
          </cell>
          <cell r="B371">
            <v>23</v>
          </cell>
          <cell r="C371">
            <v>15</v>
          </cell>
          <cell r="D371">
            <v>7.5</v>
          </cell>
          <cell r="E371">
            <v>2</v>
          </cell>
          <cell r="F371">
            <v>6.13E-2</v>
          </cell>
          <cell r="G371">
            <v>50661</v>
          </cell>
          <cell r="H371">
            <v>6.13E-2</v>
          </cell>
        </row>
        <row r="372">
          <cell r="A372">
            <v>20159</v>
          </cell>
          <cell r="B372">
            <v>23</v>
          </cell>
          <cell r="C372">
            <v>15</v>
          </cell>
          <cell r="D372">
            <v>7.5</v>
          </cell>
          <cell r="E372">
            <v>2</v>
          </cell>
          <cell r="F372">
            <v>6.13E-2</v>
          </cell>
          <cell r="G372">
            <v>50661</v>
          </cell>
          <cell r="H372">
            <v>6.13E-2</v>
          </cell>
        </row>
        <row r="373">
          <cell r="A373">
            <v>20162</v>
          </cell>
          <cell r="B373">
            <v>24</v>
          </cell>
          <cell r="C373">
            <v>15</v>
          </cell>
          <cell r="D373">
            <v>7.5</v>
          </cell>
          <cell r="E373">
            <v>2</v>
          </cell>
          <cell r="F373">
            <v>6.13E-2</v>
          </cell>
          <cell r="G373">
            <v>47990</v>
          </cell>
          <cell r="H373">
            <v>6.13E-2</v>
          </cell>
        </row>
        <row r="374">
          <cell r="A374">
            <v>20166</v>
          </cell>
          <cell r="B374">
            <v>39</v>
          </cell>
          <cell r="C374">
            <v>10</v>
          </cell>
          <cell r="D374">
            <v>18</v>
          </cell>
          <cell r="E374">
            <v>2</v>
          </cell>
          <cell r="F374">
            <v>6.7199999999999996E-2</v>
          </cell>
          <cell r="G374">
            <v>63869.8</v>
          </cell>
          <cell r="H374">
            <v>6.7199999999999996E-2</v>
          </cell>
        </row>
        <row r="375">
          <cell r="A375">
            <v>20169</v>
          </cell>
          <cell r="B375">
            <v>25</v>
          </cell>
          <cell r="C375">
            <v>15</v>
          </cell>
          <cell r="D375">
            <v>14</v>
          </cell>
          <cell r="E375">
            <v>2</v>
          </cell>
          <cell r="F375">
            <v>6.5000000000000002E-2</v>
          </cell>
          <cell r="G375">
            <v>50661</v>
          </cell>
          <cell r="H375">
            <v>6.5000000000000002E-2</v>
          </cell>
        </row>
        <row r="376">
          <cell r="A376">
            <v>20186</v>
          </cell>
          <cell r="B376">
            <v>41</v>
          </cell>
          <cell r="C376">
            <v>20</v>
          </cell>
          <cell r="D376">
            <v>18</v>
          </cell>
          <cell r="E376">
            <v>2</v>
          </cell>
          <cell r="F376">
            <v>6.7199999999999996E-2</v>
          </cell>
          <cell r="G376">
            <v>63869.8</v>
          </cell>
          <cell r="H376">
            <v>6.7199999999999996E-2</v>
          </cell>
        </row>
        <row r="377">
          <cell r="A377">
            <v>20187</v>
          </cell>
          <cell r="B377">
            <v>33</v>
          </cell>
          <cell r="C377">
            <v>15</v>
          </cell>
          <cell r="D377">
            <v>14</v>
          </cell>
          <cell r="E377">
            <v>2</v>
          </cell>
          <cell r="F377">
            <v>6.5000000000000002E-2</v>
          </cell>
          <cell r="G377">
            <v>50661</v>
          </cell>
          <cell r="H377">
            <v>6.5000000000000002E-2</v>
          </cell>
        </row>
        <row r="378">
          <cell r="A378">
            <v>20188</v>
          </cell>
          <cell r="B378">
            <v>33</v>
          </cell>
          <cell r="C378">
            <v>15</v>
          </cell>
          <cell r="D378">
            <v>19</v>
          </cell>
          <cell r="E378">
            <v>2</v>
          </cell>
          <cell r="F378">
            <v>6.7799999999999999E-2</v>
          </cell>
          <cell r="G378">
            <v>50661</v>
          </cell>
          <cell r="H378">
            <v>6.7799999999999999E-2</v>
          </cell>
        </row>
        <row r="379">
          <cell r="A379">
            <v>20190</v>
          </cell>
          <cell r="B379">
            <v>41</v>
          </cell>
          <cell r="C379">
            <v>20</v>
          </cell>
          <cell r="D379">
            <v>18</v>
          </cell>
          <cell r="E379">
            <v>2</v>
          </cell>
          <cell r="F379">
            <v>6.7199999999999996E-2</v>
          </cell>
          <cell r="G379">
            <v>63869.8</v>
          </cell>
          <cell r="H379">
            <v>6.7199999999999996E-2</v>
          </cell>
        </row>
        <row r="380">
          <cell r="A380">
            <v>20192</v>
          </cell>
          <cell r="B380">
            <v>41</v>
          </cell>
          <cell r="C380">
            <v>20</v>
          </cell>
          <cell r="D380">
            <v>18</v>
          </cell>
          <cell r="E380">
            <v>2</v>
          </cell>
          <cell r="F380">
            <v>6.7199999999999996E-2</v>
          </cell>
          <cell r="G380">
            <v>63869.8</v>
          </cell>
          <cell r="H380">
            <v>6.7199999999999996E-2</v>
          </cell>
        </row>
        <row r="381">
          <cell r="A381">
            <v>20194</v>
          </cell>
          <cell r="B381">
            <v>41</v>
          </cell>
          <cell r="C381">
            <v>20</v>
          </cell>
          <cell r="D381">
            <v>18</v>
          </cell>
          <cell r="E381">
            <v>2</v>
          </cell>
          <cell r="F381">
            <v>6.7199999999999996E-2</v>
          </cell>
          <cell r="G381">
            <v>63869.8</v>
          </cell>
          <cell r="H381">
            <v>6.7199999999999996E-2</v>
          </cell>
        </row>
        <row r="382">
          <cell r="A382">
            <v>20195</v>
          </cell>
          <cell r="B382">
            <v>42</v>
          </cell>
          <cell r="C382">
            <v>20</v>
          </cell>
          <cell r="D382">
            <v>18</v>
          </cell>
          <cell r="E382">
            <v>2</v>
          </cell>
          <cell r="F382">
            <v>6.7199999999999996E-2</v>
          </cell>
          <cell r="G382">
            <v>63869.8</v>
          </cell>
          <cell r="H382">
            <v>6.7199999999999996E-2</v>
          </cell>
        </row>
        <row r="383">
          <cell r="A383">
            <v>20200</v>
          </cell>
          <cell r="B383">
            <v>43</v>
          </cell>
          <cell r="C383">
            <v>5</v>
          </cell>
          <cell r="D383">
            <v>18</v>
          </cell>
          <cell r="E383">
            <v>2</v>
          </cell>
          <cell r="F383">
            <v>6.7199999999999996E-2</v>
          </cell>
          <cell r="G383">
            <v>63869.8</v>
          </cell>
          <cell r="H383">
            <v>6.7199999999999996E-2</v>
          </cell>
        </row>
        <row r="384">
          <cell r="A384">
            <v>20202</v>
          </cell>
          <cell r="B384">
            <v>43</v>
          </cell>
          <cell r="C384">
            <v>5</v>
          </cell>
          <cell r="D384">
            <v>18</v>
          </cell>
          <cell r="E384">
            <v>2</v>
          </cell>
          <cell r="F384">
            <v>6.7199999999999996E-2</v>
          </cell>
          <cell r="G384">
            <v>63869.8</v>
          </cell>
          <cell r="H384">
            <v>6.7199999999999996E-2</v>
          </cell>
        </row>
        <row r="385">
          <cell r="A385">
            <v>20204</v>
          </cell>
          <cell r="B385">
            <v>43</v>
          </cell>
          <cell r="C385">
            <v>5</v>
          </cell>
          <cell r="D385">
            <v>18</v>
          </cell>
          <cell r="E385">
            <v>2</v>
          </cell>
          <cell r="F385">
            <v>6.7199999999999996E-2</v>
          </cell>
          <cell r="G385">
            <v>63869.8</v>
          </cell>
          <cell r="H385">
            <v>6.7199999999999996E-2</v>
          </cell>
        </row>
        <row r="386">
          <cell r="A386">
            <v>20205</v>
          </cell>
          <cell r="B386">
            <v>43</v>
          </cell>
          <cell r="C386">
            <v>5</v>
          </cell>
          <cell r="D386">
            <v>18</v>
          </cell>
          <cell r="E386">
            <v>2</v>
          </cell>
          <cell r="F386">
            <v>6.7199999999999996E-2</v>
          </cell>
          <cell r="G386">
            <v>63869.8</v>
          </cell>
          <cell r="H386">
            <v>6.7199999999999996E-2</v>
          </cell>
        </row>
        <row r="387">
          <cell r="A387">
            <v>20209</v>
          </cell>
          <cell r="B387">
            <v>44</v>
          </cell>
          <cell r="C387">
            <v>5</v>
          </cell>
          <cell r="D387">
            <v>18</v>
          </cell>
          <cell r="E387">
            <v>2</v>
          </cell>
          <cell r="F387">
            <v>6.7199999999999996E-2</v>
          </cell>
          <cell r="G387">
            <v>63869.8</v>
          </cell>
          <cell r="H387">
            <v>6.7199999999999996E-2</v>
          </cell>
        </row>
        <row r="388">
          <cell r="A388">
            <v>20210</v>
          </cell>
          <cell r="B388">
            <v>36</v>
          </cell>
          <cell r="C388">
            <v>5</v>
          </cell>
          <cell r="D388">
            <v>19</v>
          </cell>
          <cell r="E388">
            <v>2</v>
          </cell>
          <cell r="F388">
            <v>6.7799999999999999E-2</v>
          </cell>
          <cell r="G388">
            <v>48371.8</v>
          </cell>
          <cell r="H388">
            <v>6.7799999999999999E-2</v>
          </cell>
        </row>
        <row r="389">
          <cell r="A389">
            <v>20211</v>
          </cell>
          <cell r="B389">
            <v>44</v>
          </cell>
          <cell r="C389">
            <v>5</v>
          </cell>
          <cell r="D389">
            <v>18</v>
          </cell>
          <cell r="E389">
            <v>2</v>
          </cell>
          <cell r="F389">
            <v>6.7199999999999996E-2</v>
          </cell>
          <cell r="G389">
            <v>63869.8</v>
          </cell>
          <cell r="H389">
            <v>6.7199999999999996E-2</v>
          </cell>
        </row>
        <row r="390">
          <cell r="A390">
            <v>20212</v>
          </cell>
          <cell r="B390">
            <v>44</v>
          </cell>
          <cell r="C390">
            <v>5</v>
          </cell>
          <cell r="D390">
            <v>18</v>
          </cell>
          <cell r="E390">
            <v>2</v>
          </cell>
          <cell r="F390">
            <v>6.7199999999999996E-2</v>
          </cell>
          <cell r="G390">
            <v>63869.8</v>
          </cell>
          <cell r="H390">
            <v>6.7199999999999996E-2</v>
          </cell>
        </row>
        <row r="391">
          <cell r="A391">
            <v>20216</v>
          </cell>
          <cell r="B391">
            <v>44</v>
          </cell>
          <cell r="C391">
            <v>20</v>
          </cell>
          <cell r="D391">
            <v>18</v>
          </cell>
          <cell r="E391">
            <v>2</v>
          </cell>
          <cell r="F391">
            <v>6.7199999999999996E-2</v>
          </cell>
          <cell r="G391">
            <v>63869.8</v>
          </cell>
          <cell r="H391">
            <v>6.7199999999999996E-2</v>
          </cell>
        </row>
        <row r="392">
          <cell r="A392">
            <v>20218</v>
          </cell>
          <cell r="B392">
            <v>45</v>
          </cell>
          <cell r="C392">
            <v>5</v>
          </cell>
          <cell r="D392">
            <v>18</v>
          </cell>
          <cell r="E392">
            <v>2</v>
          </cell>
          <cell r="F392">
            <v>6.7199999999999996E-2</v>
          </cell>
          <cell r="G392">
            <v>63869.8</v>
          </cell>
          <cell r="H392">
            <v>6.7199999999999996E-2</v>
          </cell>
        </row>
        <row r="393">
          <cell r="A393">
            <v>20219</v>
          </cell>
          <cell r="B393">
            <v>45</v>
          </cell>
          <cell r="C393">
            <v>5</v>
          </cell>
          <cell r="D393">
            <v>18</v>
          </cell>
          <cell r="E393">
            <v>2</v>
          </cell>
          <cell r="F393">
            <v>6.7199999999999996E-2</v>
          </cell>
          <cell r="G393">
            <v>63869.8</v>
          </cell>
          <cell r="H393">
            <v>6.7199999999999996E-2</v>
          </cell>
        </row>
        <row r="394">
          <cell r="A394">
            <v>20222</v>
          </cell>
          <cell r="B394">
            <v>45</v>
          </cell>
          <cell r="C394">
            <v>5</v>
          </cell>
          <cell r="D394">
            <v>18</v>
          </cell>
          <cell r="E394">
            <v>2</v>
          </cell>
          <cell r="F394">
            <v>6.7199999999999996E-2</v>
          </cell>
          <cell r="G394">
            <v>63869.8</v>
          </cell>
          <cell r="H394">
            <v>6.7199999999999996E-2</v>
          </cell>
        </row>
        <row r="395">
          <cell r="A395">
            <v>20224</v>
          </cell>
          <cell r="B395">
            <v>45</v>
          </cell>
          <cell r="C395">
            <v>5</v>
          </cell>
          <cell r="D395">
            <v>18</v>
          </cell>
          <cell r="E395">
            <v>2</v>
          </cell>
          <cell r="F395">
            <v>6.7199999999999996E-2</v>
          </cell>
          <cell r="G395">
            <v>63869.8</v>
          </cell>
          <cell r="H395">
            <v>6.7199999999999996E-2</v>
          </cell>
        </row>
        <row r="396">
          <cell r="A396">
            <v>20226</v>
          </cell>
          <cell r="B396">
            <v>38</v>
          </cell>
          <cell r="C396">
            <v>5</v>
          </cell>
          <cell r="D396">
            <v>19</v>
          </cell>
          <cell r="E396">
            <v>2</v>
          </cell>
          <cell r="F396">
            <v>6.7799999999999999E-2</v>
          </cell>
          <cell r="G396">
            <v>50661</v>
          </cell>
          <cell r="H396">
            <v>6.7799999999999999E-2</v>
          </cell>
        </row>
        <row r="397">
          <cell r="A397">
            <v>20227</v>
          </cell>
          <cell r="B397">
            <v>46</v>
          </cell>
          <cell r="C397">
            <v>5</v>
          </cell>
          <cell r="D397">
            <v>18</v>
          </cell>
          <cell r="E397">
            <v>2</v>
          </cell>
          <cell r="F397">
            <v>6.7199999999999996E-2</v>
          </cell>
          <cell r="G397">
            <v>63869.8</v>
          </cell>
          <cell r="H397">
            <v>6.7199999999999996E-2</v>
          </cell>
        </row>
        <row r="398">
          <cell r="A398">
            <v>20228</v>
          </cell>
          <cell r="B398">
            <v>46</v>
          </cell>
          <cell r="C398">
            <v>5</v>
          </cell>
          <cell r="D398">
            <v>18</v>
          </cell>
          <cell r="E398">
            <v>2</v>
          </cell>
          <cell r="F398">
            <v>6.7199999999999996E-2</v>
          </cell>
          <cell r="G398">
            <v>63869.8</v>
          </cell>
          <cell r="H398">
            <v>6.7199999999999996E-2</v>
          </cell>
        </row>
        <row r="399">
          <cell r="A399">
            <v>20229</v>
          </cell>
          <cell r="B399">
            <v>38</v>
          </cell>
          <cell r="C399">
            <v>5</v>
          </cell>
          <cell r="D399">
            <v>19</v>
          </cell>
          <cell r="E399">
            <v>2</v>
          </cell>
          <cell r="F399">
            <v>6.7799999999999999E-2</v>
          </cell>
          <cell r="G399">
            <v>50661</v>
          </cell>
          <cell r="H399">
            <v>6.7799999999999999E-2</v>
          </cell>
        </row>
        <row r="400">
          <cell r="A400">
            <v>20231</v>
          </cell>
          <cell r="B400">
            <v>46</v>
          </cell>
          <cell r="C400">
            <v>5</v>
          </cell>
          <cell r="D400">
            <v>18</v>
          </cell>
          <cell r="E400">
            <v>2</v>
          </cell>
          <cell r="F400">
            <v>6.7199999999999996E-2</v>
          </cell>
          <cell r="G400">
            <v>63869.8</v>
          </cell>
          <cell r="H400">
            <v>6.7199999999999996E-2</v>
          </cell>
        </row>
        <row r="401">
          <cell r="A401">
            <v>20232</v>
          </cell>
          <cell r="B401">
            <v>38</v>
          </cell>
          <cell r="C401">
            <v>5</v>
          </cell>
          <cell r="D401">
            <v>19</v>
          </cell>
          <cell r="E401">
            <v>2</v>
          </cell>
          <cell r="F401">
            <v>6.7799999999999999E-2</v>
          </cell>
          <cell r="G401">
            <v>50661</v>
          </cell>
          <cell r="H401">
            <v>6.7799999999999999E-2</v>
          </cell>
        </row>
        <row r="402">
          <cell r="A402">
            <v>20233</v>
          </cell>
          <cell r="B402">
            <v>46</v>
          </cell>
          <cell r="C402">
            <v>5</v>
          </cell>
          <cell r="D402">
            <v>18</v>
          </cell>
          <cell r="E402">
            <v>2</v>
          </cell>
          <cell r="F402">
            <v>6.7199999999999996E-2</v>
          </cell>
          <cell r="G402">
            <v>63869.8</v>
          </cell>
          <cell r="H402">
            <v>6.7199999999999996E-2</v>
          </cell>
        </row>
        <row r="403">
          <cell r="A403">
            <v>20235</v>
          </cell>
          <cell r="B403">
            <v>47</v>
          </cell>
          <cell r="C403">
            <v>5</v>
          </cell>
          <cell r="D403">
            <v>18</v>
          </cell>
          <cell r="E403">
            <v>2</v>
          </cell>
          <cell r="F403">
            <v>6.7199999999999996E-2</v>
          </cell>
          <cell r="G403">
            <v>106230</v>
          </cell>
          <cell r="H403">
            <v>6.7199999999999996E-2</v>
          </cell>
        </row>
        <row r="404">
          <cell r="A404">
            <v>20236</v>
          </cell>
          <cell r="B404">
            <v>39</v>
          </cell>
          <cell r="C404">
            <v>5</v>
          </cell>
          <cell r="D404">
            <v>15</v>
          </cell>
          <cell r="E404">
            <v>2</v>
          </cell>
          <cell r="F404">
            <v>6.5500000000000003E-2</v>
          </cell>
          <cell r="G404">
            <v>59441.8</v>
          </cell>
          <cell r="H404">
            <v>6.5500000000000003E-2</v>
          </cell>
        </row>
        <row r="405">
          <cell r="A405">
            <v>20237</v>
          </cell>
          <cell r="B405">
            <v>47</v>
          </cell>
          <cell r="C405">
            <v>5</v>
          </cell>
          <cell r="D405">
            <v>18</v>
          </cell>
          <cell r="E405">
            <v>2</v>
          </cell>
          <cell r="F405">
            <v>6.7199999999999996E-2</v>
          </cell>
          <cell r="G405">
            <v>63869.8</v>
          </cell>
          <cell r="H405">
            <v>6.7199999999999996E-2</v>
          </cell>
        </row>
        <row r="406">
          <cell r="A406">
            <v>20238</v>
          </cell>
          <cell r="B406">
            <v>39</v>
          </cell>
          <cell r="C406">
            <v>5</v>
          </cell>
          <cell r="D406">
            <v>19</v>
          </cell>
          <cell r="E406">
            <v>2</v>
          </cell>
          <cell r="F406">
            <v>6.7799999999999999E-2</v>
          </cell>
          <cell r="G406">
            <v>50661</v>
          </cell>
          <cell r="H406">
            <v>6.7799999999999999E-2</v>
          </cell>
        </row>
        <row r="407">
          <cell r="A407">
            <v>20239</v>
          </cell>
          <cell r="B407">
            <v>47</v>
          </cell>
          <cell r="C407">
            <v>5</v>
          </cell>
          <cell r="D407">
            <v>18</v>
          </cell>
          <cell r="E407">
            <v>2</v>
          </cell>
          <cell r="F407">
            <v>6.7199999999999996E-2</v>
          </cell>
          <cell r="G407">
            <v>63869.8</v>
          </cell>
          <cell r="H407">
            <v>6.7199999999999996E-2</v>
          </cell>
        </row>
        <row r="408">
          <cell r="A408">
            <v>20240</v>
          </cell>
          <cell r="B408">
            <v>48</v>
          </cell>
          <cell r="C408">
            <v>5</v>
          </cell>
          <cell r="D408">
            <v>18</v>
          </cell>
          <cell r="E408">
            <v>2</v>
          </cell>
          <cell r="F408">
            <v>6.7199999999999996E-2</v>
          </cell>
          <cell r="G408">
            <v>106230</v>
          </cell>
          <cell r="H408">
            <v>6.7199999999999996E-2</v>
          </cell>
        </row>
        <row r="409">
          <cell r="A409">
            <v>20241</v>
          </cell>
          <cell r="B409">
            <v>48</v>
          </cell>
          <cell r="C409">
            <v>5</v>
          </cell>
          <cell r="D409">
            <v>18</v>
          </cell>
          <cell r="E409">
            <v>2</v>
          </cell>
          <cell r="F409">
            <v>6.7199999999999996E-2</v>
          </cell>
          <cell r="G409">
            <v>63869.8</v>
          </cell>
          <cell r="H409">
            <v>6.7199999999999996E-2</v>
          </cell>
        </row>
        <row r="410">
          <cell r="A410">
            <v>20242</v>
          </cell>
          <cell r="B410">
            <v>40</v>
          </cell>
          <cell r="C410">
            <v>5</v>
          </cell>
          <cell r="D410">
            <v>19</v>
          </cell>
          <cell r="E410">
            <v>2</v>
          </cell>
          <cell r="F410">
            <v>6.7799999999999999E-2</v>
          </cell>
          <cell r="G410">
            <v>63869.8</v>
          </cell>
          <cell r="H410">
            <v>6.7799999999999999E-2</v>
          </cell>
        </row>
        <row r="411">
          <cell r="A411">
            <v>20243</v>
          </cell>
          <cell r="B411">
            <v>48</v>
          </cell>
          <cell r="C411">
            <v>5</v>
          </cell>
          <cell r="D411">
            <v>18</v>
          </cell>
          <cell r="E411">
            <v>2</v>
          </cell>
          <cell r="F411">
            <v>6.7199999999999996E-2</v>
          </cell>
          <cell r="G411">
            <v>63869.8</v>
          </cell>
          <cell r="H411">
            <v>6.7199999999999996E-2</v>
          </cell>
        </row>
        <row r="412">
          <cell r="A412">
            <v>20244</v>
          </cell>
          <cell r="B412">
            <v>40</v>
          </cell>
          <cell r="C412">
            <v>5</v>
          </cell>
          <cell r="D412">
            <v>19</v>
          </cell>
          <cell r="E412">
            <v>2</v>
          </cell>
          <cell r="F412">
            <v>6.7799999999999999E-2</v>
          </cell>
          <cell r="G412">
            <v>63869.8</v>
          </cell>
          <cell r="H412">
            <v>6.7799999999999999E-2</v>
          </cell>
        </row>
        <row r="413">
          <cell r="A413">
            <v>20246</v>
          </cell>
          <cell r="B413">
            <v>48</v>
          </cell>
          <cell r="C413">
            <v>5</v>
          </cell>
          <cell r="D413">
            <v>18</v>
          </cell>
          <cell r="E413">
            <v>2</v>
          </cell>
          <cell r="F413">
            <v>6.7199999999999996E-2</v>
          </cell>
          <cell r="G413">
            <v>63869.8</v>
          </cell>
          <cell r="H413">
            <v>6.7199999999999996E-2</v>
          </cell>
        </row>
        <row r="414">
          <cell r="A414">
            <v>20247</v>
          </cell>
          <cell r="B414">
            <v>49</v>
          </cell>
          <cell r="C414">
            <v>5</v>
          </cell>
          <cell r="D414">
            <v>18</v>
          </cell>
          <cell r="E414">
            <v>2</v>
          </cell>
          <cell r="F414">
            <v>6.7199999999999996E-2</v>
          </cell>
          <cell r="G414">
            <v>106230</v>
          </cell>
          <cell r="H414">
            <v>6.7199999999999996E-2</v>
          </cell>
        </row>
        <row r="415">
          <cell r="A415">
            <v>20248</v>
          </cell>
          <cell r="B415">
            <v>48</v>
          </cell>
          <cell r="C415">
            <v>5</v>
          </cell>
          <cell r="D415">
            <v>18</v>
          </cell>
          <cell r="E415">
            <v>2</v>
          </cell>
          <cell r="F415">
            <v>6.7199999999999996E-2</v>
          </cell>
          <cell r="G415">
            <v>63869.8</v>
          </cell>
          <cell r="H415">
            <v>6.7199999999999996E-2</v>
          </cell>
        </row>
        <row r="416">
          <cell r="A416">
            <v>20249</v>
          </cell>
          <cell r="B416">
            <v>41</v>
          </cell>
          <cell r="C416">
            <v>5</v>
          </cell>
          <cell r="D416">
            <v>19</v>
          </cell>
          <cell r="E416">
            <v>2</v>
          </cell>
          <cell r="F416">
            <v>6.7799999999999999E-2</v>
          </cell>
          <cell r="G416">
            <v>63869.8</v>
          </cell>
          <cell r="H416">
            <v>6.7799999999999999E-2</v>
          </cell>
        </row>
        <row r="417">
          <cell r="A417">
            <v>20250</v>
          </cell>
          <cell r="B417">
            <v>49</v>
          </cell>
          <cell r="C417">
            <v>5</v>
          </cell>
          <cell r="D417">
            <v>18</v>
          </cell>
          <cell r="E417">
            <v>2</v>
          </cell>
          <cell r="F417">
            <v>6.7199999999999996E-2</v>
          </cell>
          <cell r="G417">
            <v>63869.8</v>
          </cell>
          <cell r="H417">
            <v>6.7199999999999996E-2</v>
          </cell>
        </row>
        <row r="418">
          <cell r="A418">
            <v>20252</v>
          </cell>
          <cell r="B418">
            <v>41</v>
          </cell>
          <cell r="C418">
            <v>5</v>
          </cell>
          <cell r="D418">
            <v>19</v>
          </cell>
          <cell r="E418">
            <v>2</v>
          </cell>
          <cell r="F418">
            <v>6.7799999999999999E-2</v>
          </cell>
          <cell r="G418">
            <v>63869.8</v>
          </cell>
          <cell r="H418">
            <v>6.7799999999999999E-2</v>
          </cell>
        </row>
        <row r="419">
          <cell r="A419">
            <v>20253</v>
          </cell>
          <cell r="B419">
            <v>49</v>
          </cell>
          <cell r="C419">
            <v>5</v>
          </cell>
          <cell r="D419">
            <v>18</v>
          </cell>
          <cell r="E419">
            <v>2</v>
          </cell>
          <cell r="F419">
            <v>6.7199999999999996E-2</v>
          </cell>
          <cell r="G419">
            <v>63869.8</v>
          </cell>
          <cell r="H419">
            <v>6.7199999999999996E-2</v>
          </cell>
        </row>
        <row r="420">
          <cell r="A420">
            <v>20254</v>
          </cell>
          <cell r="B420">
            <v>49</v>
          </cell>
          <cell r="C420">
            <v>5</v>
          </cell>
          <cell r="D420">
            <v>18</v>
          </cell>
          <cell r="E420">
            <v>2</v>
          </cell>
          <cell r="F420">
            <v>6.7199999999999996E-2</v>
          </cell>
          <cell r="G420">
            <v>63869.8</v>
          </cell>
          <cell r="H420">
            <v>6.7199999999999996E-2</v>
          </cell>
        </row>
        <row r="421">
          <cell r="A421">
            <v>20255</v>
          </cell>
          <cell r="B421">
            <v>49</v>
          </cell>
          <cell r="C421">
            <v>5</v>
          </cell>
          <cell r="D421">
            <v>18</v>
          </cell>
          <cell r="E421">
            <v>2</v>
          </cell>
          <cell r="F421">
            <v>6.7199999999999996E-2</v>
          </cell>
          <cell r="G421">
            <v>63869.8</v>
          </cell>
          <cell r="H421">
            <v>6.7199999999999996E-2</v>
          </cell>
        </row>
        <row r="422">
          <cell r="A422">
            <v>20256</v>
          </cell>
          <cell r="B422">
            <v>41</v>
          </cell>
          <cell r="C422">
            <v>5</v>
          </cell>
          <cell r="D422">
            <v>19</v>
          </cell>
          <cell r="E422">
            <v>2</v>
          </cell>
          <cell r="F422">
            <v>6.7799999999999999E-2</v>
          </cell>
          <cell r="G422">
            <v>50661</v>
          </cell>
          <cell r="H422">
            <v>6.7799999999999999E-2</v>
          </cell>
        </row>
        <row r="423">
          <cell r="A423">
            <v>20259</v>
          </cell>
          <cell r="B423">
            <v>42</v>
          </cell>
          <cell r="C423">
            <v>5</v>
          </cell>
          <cell r="D423">
            <v>19</v>
          </cell>
          <cell r="E423">
            <v>2</v>
          </cell>
          <cell r="F423">
            <v>6.7799999999999999E-2</v>
          </cell>
          <cell r="G423">
            <v>50661</v>
          </cell>
          <cell r="H423">
            <v>6.7799999999999999E-2</v>
          </cell>
        </row>
        <row r="424">
          <cell r="A424">
            <v>20260</v>
          </cell>
          <cell r="B424">
            <v>50</v>
          </cell>
          <cell r="C424">
            <v>5</v>
          </cell>
          <cell r="D424">
            <v>18</v>
          </cell>
          <cell r="E424">
            <v>2</v>
          </cell>
          <cell r="F424">
            <v>6.7199999999999996E-2</v>
          </cell>
          <cell r="G424">
            <v>63869.8</v>
          </cell>
          <cell r="H424">
            <v>6.7199999999999996E-2</v>
          </cell>
        </row>
        <row r="425">
          <cell r="A425">
            <v>20261</v>
          </cell>
          <cell r="B425">
            <v>51</v>
          </cell>
          <cell r="C425">
            <v>5</v>
          </cell>
          <cell r="D425">
            <v>18</v>
          </cell>
          <cell r="E425">
            <v>2</v>
          </cell>
          <cell r="F425">
            <v>6.7199999999999996E-2</v>
          </cell>
          <cell r="G425">
            <v>39869.5</v>
          </cell>
          <cell r="H425">
            <v>6.7199999999999996E-2</v>
          </cell>
        </row>
        <row r="426">
          <cell r="A426">
            <v>20262</v>
          </cell>
          <cell r="B426">
            <v>51</v>
          </cell>
          <cell r="C426">
            <v>5</v>
          </cell>
          <cell r="D426">
            <v>18</v>
          </cell>
          <cell r="E426">
            <v>2</v>
          </cell>
          <cell r="F426">
            <v>6.7199999999999996E-2</v>
          </cell>
          <cell r="G426">
            <v>112119</v>
          </cell>
          <cell r="H426">
            <v>6.7199999999999996E-2</v>
          </cell>
        </row>
        <row r="427">
          <cell r="A427">
            <v>20263</v>
          </cell>
          <cell r="B427">
            <v>43</v>
          </cell>
          <cell r="C427">
            <v>5</v>
          </cell>
          <cell r="D427">
            <v>19</v>
          </cell>
          <cell r="E427">
            <v>2</v>
          </cell>
          <cell r="F427">
            <v>6.7799999999999999E-2</v>
          </cell>
          <cell r="G427">
            <v>50661</v>
          </cell>
          <cell r="H427">
            <v>6.7799999999999999E-2</v>
          </cell>
        </row>
        <row r="428">
          <cell r="A428">
            <v>20264</v>
          </cell>
          <cell r="B428">
            <v>51</v>
          </cell>
          <cell r="C428">
            <v>5</v>
          </cell>
          <cell r="D428">
            <v>18</v>
          </cell>
          <cell r="E428">
            <v>2</v>
          </cell>
          <cell r="F428">
            <v>6.7199999999999996E-2</v>
          </cell>
          <cell r="G428">
            <v>63869.8</v>
          </cell>
          <cell r="H428">
            <v>6.7199999999999996E-2</v>
          </cell>
        </row>
        <row r="429">
          <cell r="A429">
            <v>20266</v>
          </cell>
          <cell r="B429">
            <v>43</v>
          </cell>
          <cell r="C429">
            <v>5</v>
          </cell>
          <cell r="D429">
            <v>19</v>
          </cell>
          <cell r="E429">
            <v>2</v>
          </cell>
          <cell r="F429">
            <v>6.7799999999999999E-2</v>
          </cell>
          <cell r="G429">
            <v>50661</v>
          </cell>
          <cell r="H429">
            <v>6.7799999999999999E-2</v>
          </cell>
        </row>
        <row r="430">
          <cell r="A430">
            <v>20267</v>
          </cell>
          <cell r="B430">
            <v>51</v>
          </cell>
          <cell r="C430">
            <v>5</v>
          </cell>
          <cell r="D430">
            <v>18</v>
          </cell>
          <cell r="E430">
            <v>2</v>
          </cell>
          <cell r="F430">
            <v>6.7199999999999996E-2</v>
          </cell>
          <cell r="G430">
            <v>63869.8</v>
          </cell>
          <cell r="H430">
            <v>6.7199999999999996E-2</v>
          </cell>
        </row>
        <row r="431">
          <cell r="A431">
            <v>20270</v>
          </cell>
          <cell r="B431">
            <v>71</v>
          </cell>
          <cell r="C431">
            <v>15</v>
          </cell>
          <cell r="D431">
            <v>24</v>
          </cell>
          <cell r="E431">
            <v>2</v>
          </cell>
          <cell r="F431">
            <v>7.0599999999999996E-2</v>
          </cell>
          <cell r="G431">
            <v>48371.8</v>
          </cell>
          <cell r="H431">
            <v>7.0599999999999996E-2</v>
          </cell>
        </row>
        <row r="432">
          <cell r="A432">
            <v>20271</v>
          </cell>
          <cell r="B432">
            <v>44</v>
          </cell>
          <cell r="C432">
            <v>5</v>
          </cell>
          <cell r="D432">
            <v>19</v>
          </cell>
          <cell r="E432">
            <v>2</v>
          </cell>
          <cell r="F432">
            <v>6.7799999999999999E-2</v>
          </cell>
          <cell r="G432">
            <v>50661</v>
          </cell>
          <cell r="H432">
            <v>6.7799999999999999E-2</v>
          </cell>
        </row>
        <row r="433">
          <cell r="A433">
            <v>20272</v>
          </cell>
          <cell r="B433">
            <v>52</v>
          </cell>
          <cell r="C433">
            <v>5</v>
          </cell>
          <cell r="D433">
            <v>18</v>
          </cell>
          <cell r="E433">
            <v>2</v>
          </cell>
          <cell r="F433">
            <v>6.7199999999999996E-2</v>
          </cell>
          <cell r="G433">
            <v>63869.8</v>
          </cell>
          <cell r="H433">
            <v>6.7199999999999996E-2</v>
          </cell>
        </row>
        <row r="434">
          <cell r="A434">
            <v>20273</v>
          </cell>
          <cell r="B434">
            <v>71</v>
          </cell>
          <cell r="C434">
            <v>15</v>
          </cell>
          <cell r="D434">
            <v>24</v>
          </cell>
          <cell r="E434">
            <v>2</v>
          </cell>
          <cell r="F434">
            <v>7.0599999999999996E-2</v>
          </cell>
          <cell r="G434">
            <v>48371.8</v>
          </cell>
          <cell r="H434">
            <v>7.0599999999999996E-2</v>
          </cell>
        </row>
        <row r="435">
          <cell r="A435">
            <v>20274</v>
          </cell>
          <cell r="B435">
            <v>52</v>
          </cell>
          <cell r="C435">
            <v>5</v>
          </cell>
          <cell r="D435">
            <v>18</v>
          </cell>
          <cell r="E435">
            <v>2</v>
          </cell>
          <cell r="F435">
            <v>6.7199999999999996E-2</v>
          </cell>
          <cell r="G435">
            <v>112119</v>
          </cell>
          <cell r="H435">
            <v>6.7199999999999996E-2</v>
          </cell>
        </row>
        <row r="436">
          <cell r="A436">
            <v>20275</v>
          </cell>
          <cell r="B436">
            <v>72</v>
          </cell>
          <cell r="C436">
            <v>15</v>
          </cell>
          <cell r="D436">
            <v>24</v>
          </cell>
          <cell r="E436">
            <v>2</v>
          </cell>
          <cell r="F436">
            <v>7.0599999999999996E-2</v>
          </cell>
          <cell r="G436">
            <v>48371.8</v>
          </cell>
          <cell r="H436">
            <v>7.0599999999999996E-2</v>
          </cell>
        </row>
        <row r="437">
          <cell r="A437">
            <v>20276</v>
          </cell>
          <cell r="B437">
            <v>45</v>
          </cell>
          <cell r="C437">
            <v>5</v>
          </cell>
          <cell r="D437">
            <v>15.2</v>
          </cell>
          <cell r="E437">
            <v>2</v>
          </cell>
          <cell r="F437">
            <v>6.5600000000000006E-2</v>
          </cell>
          <cell r="G437">
            <v>48371.8</v>
          </cell>
          <cell r="H437">
            <v>6.5600000000000006E-2</v>
          </cell>
        </row>
        <row r="438">
          <cell r="A438">
            <v>20277</v>
          </cell>
          <cell r="B438">
            <v>72</v>
          </cell>
          <cell r="C438">
            <v>15</v>
          </cell>
          <cell r="D438">
            <v>24</v>
          </cell>
          <cell r="E438">
            <v>2</v>
          </cell>
          <cell r="F438">
            <v>7.0599999999999996E-2</v>
          </cell>
          <cell r="G438">
            <v>48371.8</v>
          </cell>
          <cell r="H438">
            <v>7.0599999999999996E-2</v>
          </cell>
        </row>
        <row r="439">
          <cell r="A439">
            <v>20278</v>
          </cell>
          <cell r="B439">
            <v>53</v>
          </cell>
          <cell r="C439">
            <v>5</v>
          </cell>
          <cell r="D439">
            <v>18</v>
          </cell>
          <cell r="E439">
            <v>2</v>
          </cell>
          <cell r="F439">
            <v>6.7199999999999996E-2</v>
          </cell>
          <cell r="G439">
            <v>63869.8</v>
          </cell>
          <cell r="H439">
            <v>6.7199999999999996E-2</v>
          </cell>
        </row>
        <row r="440">
          <cell r="A440">
            <v>20280</v>
          </cell>
          <cell r="B440">
            <v>53</v>
          </cell>
          <cell r="C440">
            <v>5</v>
          </cell>
          <cell r="D440">
            <v>18</v>
          </cell>
          <cell r="E440">
            <v>2</v>
          </cell>
          <cell r="F440">
            <v>6.7199999999999996E-2</v>
          </cell>
          <cell r="G440">
            <v>106230</v>
          </cell>
          <cell r="H440">
            <v>6.7199999999999996E-2</v>
          </cell>
        </row>
        <row r="441">
          <cell r="A441">
            <v>20281</v>
          </cell>
          <cell r="B441">
            <v>46</v>
          </cell>
          <cell r="C441">
            <v>5</v>
          </cell>
          <cell r="D441">
            <v>19</v>
          </cell>
          <cell r="E441">
            <v>2</v>
          </cell>
          <cell r="F441">
            <v>6.7799999999999999E-2</v>
          </cell>
          <cell r="G441">
            <v>50661</v>
          </cell>
          <cell r="H441">
            <v>6.7799999999999999E-2</v>
          </cell>
        </row>
        <row r="442">
          <cell r="A442">
            <v>20282</v>
          </cell>
          <cell r="B442">
            <v>73</v>
          </cell>
          <cell r="C442">
            <v>15</v>
          </cell>
          <cell r="D442">
            <v>24</v>
          </cell>
          <cell r="E442">
            <v>2</v>
          </cell>
          <cell r="F442">
            <v>7.0599999999999996E-2</v>
          </cell>
          <cell r="G442">
            <v>48371.8</v>
          </cell>
          <cell r="H442">
            <v>7.0599999999999996E-2</v>
          </cell>
        </row>
        <row r="443">
          <cell r="A443">
            <v>20285</v>
          </cell>
          <cell r="B443">
            <v>54</v>
          </cell>
          <cell r="C443">
            <v>5</v>
          </cell>
          <cell r="D443">
            <v>18</v>
          </cell>
          <cell r="E443">
            <v>2</v>
          </cell>
          <cell r="F443">
            <v>6.7199999999999996E-2</v>
          </cell>
          <cell r="G443">
            <v>63869.8</v>
          </cell>
          <cell r="H443">
            <v>6.7199999999999996E-2</v>
          </cell>
        </row>
        <row r="444">
          <cell r="A444">
            <v>20286</v>
          </cell>
          <cell r="B444">
            <v>74</v>
          </cell>
          <cell r="C444">
            <v>15</v>
          </cell>
          <cell r="D444">
            <v>24</v>
          </cell>
          <cell r="E444">
            <v>2</v>
          </cell>
          <cell r="F444">
            <v>7.0599999999999996E-2</v>
          </cell>
          <cell r="G444">
            <v>50661</v>
          </cell>
          <cell r="H444">
            <v>7.0599999999999996E-2</v>
          </cell>
        </row>
        <row r="445">
          <cell r="A445">
            <v>20287</v>
          </cell>
          <cell r="B445">
            <v>55</v>
          </cell>
          <cell r="C445">
            <v>5</v>
          </cell>
          <cell r="D445">
            <v>18</v>
          </cell>
          <cell r="E445">
            <v>2</v>
          </cell>
          <cell r="F445">
            <v>6.7199999999999996E-2</v>
          </cell>
          <cell r="G445">
            <v>106230</v>
          </cell>
          <cell r="H445">
            <v>6.7199999999999996E-2</v>
          </cell>
        </row>
        <row r="446">
          <cell r="A446">
            <v>20288</v>
          </cell>
          <cell r="B446">
            <v>74</v>
          </cell>
          <cell r="C446">
            <v>15</v>
          </cell>
          <cell r="D446">
            <v>24</v>
          </cell>
          <cell r="E446">
            <v>2</v>
          </cell>
          <cell r="F446">
            <v>7.0599999999999996E-2</v>
          </cell>
          <cell r="G446">
            <v>50661</v>
          </cell>
          <cell r="H446">
            <v>7.0599999999999996E-2</v>
          </cell>
        </row>
        <row r="447">
          <cell r="A447">
            <v>20289</v>
          </cell>
          <cell r="B447">
            <v>47</v>
          </cell>
          <cell r="C447">
            <v>5</v>
          </cell>
          <cell r="D447">
            <v>19</v>
          </cell>
          <cell r="E447">
            <v>2</v>
          </cell>
          <cell r="F447">
            <v>6.7799999999999999E-2</v>
          </cell>
          <cell r="G447">
            <v>50661</v>
          </cell>
          <cell r="H447">
            <v>6.7799999999999999E-2</v>
          </cell>
        </row>
        <row r="448">
          <cell r="A448">
            <v>20290</v>
          </cell>
          <cell r="B448">
            <v>74</v>
          </cell>
          <cell r="C448">
            <v>15</v>
          </cell>
          <cell r="D448">
            <v>24</v>
          </cell>
          <cell r="E448">
            <v>2</v>
          </cell>
          <cell r="F448">
            <v>7.0599999999999996E-2</v>
          </cell>
          <cell r="G448">
            <v>48371.8</v>
          </cell>
          <cell r="H448">
            <v>7.0599999999999996E-2</v>
          </cell>
        </row>
        <row r="449">
          <cell r="A449">
            <v>20291</v>
          </cell>
          <cell r="B449">
            <v>75</v>
          </cell>
          <cell r="C449">
            <v>15</v>
          </cell>
          <cell r="D449">
            <v>24</v>
          </cell>
          <cell r="E449">
            <v>2</v>
          </cell>
          <cell r="F449">
            <v>7.0599999999999996E-2</v>
          </cell>
          <cell r="G449">
            <v>48371.8</v>
          </cell>
          <cell r="H449">
            <v>7.0599999999999996E-2</v>
          </cell>
        </row>
        <row r="450">
          <cell r="A450">
            <v>20293</v>
          </cell>
          <cell r="B450">
            <v>55</v>
          </cell>
          <cell r="C450">
            <v>5</v>
          </cell>
          <cell r="D450">
            <v>18</v>
          </cell>
          <cell r="E450">
            <v>2</v>
          </cell>
          <cell r="F450">
            <v>6.7199999999999996E-2</v>
          </cell>
          <cell r="G450">
            <v>106230</v>
          </cell>
          <cell r="H450">
            <v>6.7199999999999996E-2</v>
          </cell>
        </row>
        <row r="451">
          <cell r="A451">
            <v>20294</v>
          </cell>
          <cell r="B451">
            <v>75</v>
          </cell>
          <cell r="C451">
            <v>15</v>
          </cell>
          <cell r="D451">
            <v>24</v>
          </cell>
          <cell r="E451">
            <v>2</v>
          </cell>
          <cell r="F451">
            <v>7.0599999999999996E-2</v>
          </cell>
          <cell r="G451">
            <v>50661</v>
          </cell>
          <cell r="H451">
            <v>7.0599999999999996E-2</v>
          </cell>
        </row>
        <row r="452">
          <cell r="A452">
            <v>20295</v>
          </cell>
          <cell r="B452">
            <v>75</v>
          </cell>
          <cell r="C452">
            <v>15</v>
          </cell>
          <cell r="D452">
            <v>24</v>
          </cell>
          <cell r="E452">
            <v>2</v>
          </cell>
          <cell r="F452">
            <v>7.0599999999999996E-2</v>
          </cell>
          <cell r="G452">
            <v>48371.8</v>
          </cell>
          <cell r="H452">
            <v>7.0599999999999996E-2</v>
          </cell>
        </row>
        <row r="453">
          <cell r="A453">
            <v>20296</v>
          </cell>
          <cell r="B453">
            <v>76</v>
          </cell>
          <cell r="C453">
            <v>15</v>
          </cell>
          <cell r="D453">
            <v>24</v>
          </cell>
          <cell r="E453">
            <v>2</v>
          </cell>
          <cell r="F453">
            <v>7.0599999999999996E-2</v>
          </cell>
          <cell r="G453">
            <v>50661</v>
          </cell>
          <cell r="H453">
            <v>7.0599999999999996E-2</v>
          </cell>
        </row>
        <row r="454">
          <cell r="A454">
            <v>20299</v>
          </cell>
          <cell r="B454">
            <v>48</v>
          </cell>
          <cell r="C454">
            <v>5</v>
          </cell>
          <cell r="D454">
            <v>19</v>
          </cell>
          <cell r="E454">
            <v>2</v>
          </cell>
          <cell r="F454">
            <v>6.7799999999999999E-2</v>
          </cell>
          <cell r="G454">
            <v>50661</v>
          </cell>
          <cell r="H454">
            <v>6.7799999999999999E-2</v>
          </cell>
        </row>
        <row r="455">
          <cell r="A455">
            <v>20300</v>
          </cell>
          <cell r="B455">
            <v>76</v>
          </cell>
          <cell r="C455">
            <v>15</v>
          </cell>
          <cell r="D455">
            <v>24</v>
          </cell>
          <cell r="E455">
            <v>2</v>
          </cell>
          <cell r="F455">
            <v>7.0599999999999996E-2</v>
          </cell>
          <cell r="G455">
            <v>50661</v>
          </cell>
          <cell r="H455">
            <v>7.0599999999999996E-2</v>
          </cell>
        </row>
        <row r="456">
          <cell r="A456">
            <v>20301</v>
          </cell>
          <cell r="B456">
            <v>77</v>
          </cell>
          <cell r="C456">
            <v>15</v>
          </cell>
          <cell r="D456">
            <v>24</v>
          </cell>
          <cell r="E456">
            <v>2</v>
          </cell>
          <cell r="F456">
            <v>7.0599999999999996E-2</v>
          </cell>
          <cell r="G456">
            <v>48371.8</v>
          </cell>
          <cell r="H456">
            <v>7.0599999999999996E-2</v>
          </cell>
        </row>
        <row r="457">
          <cell r="A457">
            <v>20303</v>
          </cell>
          <cell r="B457">
            <v>57</v>
          </cell>
          <cell r="C457">
            <v>5</v>
          </cell>
          <cell r="D457">
            <v>18</v>
          </cell>
          <cell r="E457">
            <v>2</v>
          </cell>
          <cell r="F457">
            <v>6.7199999999999996E-2</v>
          </cell>
          <cell r="G457">
            <v>106230</v>
          </cell>
          <cell r="H457">
            <v>6.7199999999999996E-2</v>
          </cell>
        </row>
        <row r="458">
          <cell r="A458">
            <v>20304</v>
          </cell>
          <cell r="B458">
            <v>58</v>
          </cell>
          <cell r="C458">
            <v>5</v>
          </cell>
          <cell r="D458">
            <v>18</v>
          </cell>
          <cell r="E458">
            <v>2</v>
          </cell>
          <cell r="F458">
            <v>6.7199999999999996E-2</v>
          </cell>
          <cell r="G458">
            <v>50661</v>
          </cell>
          <cell r="H458">
            <v>6.7199999999999996E-2</v>
          </cell>
        </row>
        <row r="459">
          <cell r="A459">
            <v>20305</v>
          </cell>
          <cell r="B459">
            <v>50</v>
          </cell>
          <cell r="C459">
            <v>5</v>
          </cell>
          <cell r="D459">
            <v>19</v>
          </cell>
          <cell r="E459">
            <v>2</v>
          </cell>
          <cell r="F459">
            <v>6.7799999999999999E-2</v>
          </cell>
          <cell r="G459">
            <v>50661</v>
          </cell>
          <cell r="H459">
            <v>6.7799999999999999E-2</v>
          </cell>
        </row>
        <row r="460">
          <cell r="A460">
            <v>20307</v>
          </cell>
          <cell r="B460">
            <v>77</v>
          </cell>
          <cell r="C460">
            <v>15</v>
          </cell>
          <cell r="D460">
            <v>24</v>
          </cell>
          <cell r="E460">
            <v>2</v>
          </cell>
          <cell r="F460">
            <v>7.0599999999999996E-2</v>
          </cell>
          <cell r="G460">
            <v>48371.8</v>
          </cell>
          <cell r="H460">
            <v>7.0599999999999996E-2</v>
          </cell>
        </row>
        <row r="461">
          <cell r="A461">
            <v>20315</v>
          </cell>
          <cell r="B461">
            <v>78</v>
          </cell>
          <cell r="C461">
            <v>15</v>
          </cell>
          <cell r="D461">
            <v>24</v>
          </cell>
          <cell r="E461">
            <v>2</v>
          </cell>
          <cell r="F461">
            <v>7.0599999999999996E-2</v>
          </cell>
          <cell r="G461">
            <v>50661</v>
          </cell>
          <cell r="H461">
            <v>7.0599999999999996E-2</v>
          </cell>
        </row>
        <row r="462">
          <cell r="A462">
            <v>20319</v>
          </cell>
          <cell r="B462">
            <v>59</v>
          </cell>
          <cell r="C462">
            <v>5</v>
          </cell>
          <cell r="D462">
            <v>18</v>
          </cell>
          <cell r="E462">
            <v>2</v>
          </cell>
          <cell r="F462">
            <v>6.7199999999999996E-2</v>
          </cell>
          <cell r="G462">
            <v>48371.8</v>
          </cell>
          <cell r="H462">
            <v>6.7199999999999996E-2</v>
          </cell>
        </row>
        <row r="463">
          <cell r="A463">
            <v>20320</v>
          </cell>
          <cell r="B463">
            <v>51</v>
          </cell>
          <cell r="C463">
            <v>5</v>
          </cell>
          <cell r="D463">
            <v>19</v>
          </cell>
          <cell r="E463">
            <v>2</v>
          </cell>
          <cell r="F463">
            <v>6.7799999999999999E-2</v>
          </cell>
          <cell r="G463">
            <v>50661</v>
          </cell>
          <cell r="H463">
            <v>6.7799999999999999E-2</v>
          </cell>
        </row>
        <row r="464">
          <cell r="A464">
            <v>20321</v>
          </cell>
          <cell r="B464">
            <v>78</v>
          </cell>
          <cell r="C464">
            <v>15</v>
          </cell>
          <cell r="D464">
            <v>24</v>
          </cell>
          <cell r="E464">
            <v>2</v>
          </cell>
          <cell r="F464">
            <v>7.0599999999999996E-2</v>
          </cell>
          <cell r="G464">
            <v>50661</v>
          </cell>
          <cell r="H464">
            <v>7.0599999999999996E-2</v>
          </cell>
        </row>
        <row r="465">
          <cell r="A465">
            <v>20324</v>
          </cell>
          <cell r="B465">
            <v>79</v>
          </cell>
          <cell r="C465">
            <v>15</v>
          </cell>
          <cell r="D465">
            <v>24</v>
          </cell>
          <cell r="E465">
            <v>2</v>
          </cell>
          <cell r="F465">
            <v>7.0599999999999996E-2</v>
          </cell>
          <cell r="G465">
            <v>50661</v>
          </cell>
          <cell r="H465">
            <v>7.0599999999999996E-2</v>
          </cell>
        </row>
        <row r="466">
          <cell r="A466">
            <v>20328</v>
          </cell>
          <cell r="B466">
            <v>79</v>
          </cell>
          <cell r="C466">
            <v>15</v>
          </cell>
          <cell r="D466">
            <v>24</v>
          </cell>
          <cell r="E466">
            <v>2</v>
          </cell>
          <cell r="F466">
            <v>7.0599999999999996E-2</v>
          </cell>
          <cell r="G466">
            <v>48371.8</v>
          </cell>
          <cell r="H466">
            <v>7.0599999999999996E-2</v>
          </cell>
        </row>
        <row r="467">
          <cell r="A467">
            <v>20333</v>
          </cell>
          <cell r="B467">
            <v>80</v>
          </cell>
          <cell r="C467">
            <v>15</v>
          </cell>
          <cell r="D467">
            <v>24</v>
          </cell>
          <cell r="E467">
            <v>2</v>
          </cell>
          <cell r="F467">
            <v>7.0599999999999996E-2</v>
          </cell>
          <cell r="G467">
            <v>48371.8</v>
          </cell>
          <cell r="H467">
            <v>7.0599999999999996E-2</v>
          </cell>
        </row>
        <row r="468">
          <cell r="A468">
            <v>20335</v>
          </cell>
          <cell r="B468">
            <v>53</v>
          </cell>
          <cell r="C468">
            <v>5</v>
          </cell>
          <cell r="D468">
            <v>19</v>
          </cell>
          <cell r="E468">
            <v>2</v>
          </cell>
          <cell r="F468">
            <v>6.7799999999999999E-2</v>
          </cell>
          <cell r="G468">
            <v>50661</v>
          </cell>
          <cell r="H468">
            <v>6.7799999999999999E-2</v>
          </cell>
        </row>
        <row r="469">
          <cell r="A469">
            <v>20339</v>
          </cell>
          <cell r="B469">
            <v>81</v>
          </cell>
          <cell r="C469">
            <v>15</v>
          </cell>
          <cell r="D469">
            <v>24</v>
          </cell>
          <cell r="E469">
            <v>2</v>
          </cell>
          <cell r="F469">
            <v>7.0599999999999996E-2</v>
          </cell>
          <cell r="G469">
            <v>59059.39</v>
          </cell>
          <cell r="H469">
            <v>7.0599999999999996E-2</v>
          </cell>
        </row>
        <row r="470">
          <cell r="A470">
            <v>20349</v>
          </cell>
          <cell r="B470">
            <v>87</v>
          </cell>
          <cell r="C470">
            <v>15</v>
          </cell>
          <cell r="D470">
            <v>12</v>
          </cell>
          <cell r="E470">
            <v>2</v>
          </cell>
          <cell r="F470">
            <v>6.3799999999999996E-2</v>
          </cell>
          <cell r="G470">
            <v>522463</v>
          </cell>
          <cell r="H470">
            <v>6.3799999999999996E-2</v>
          </cell>
        </row>
        <row r="471">
          <cell r="A471">
            <v>20354</v>
          </cell>
          <cell r="B471">
            <v>68</v>
          </cell>
          <cell r="C471">
            <v>5</v>
          </cell>
          <cell r="D471">
            <v>18</v>
          </cell>
          <cell r="E471">
            <v>2</v>
          </cell>
          <cell r="F471">
            <v>6.7199999999999996E-2</v>
          </cell>
          <cell r="G471">
            <v>106230</v>
          </cell>
          <cell r="H471">
            <v>6.7199999999999996E-2</v>
          </cell>
        </row>
        <row r="472">
          <cell r="A472">
            <v>20358</v>
          </cell>
          <cell r="B472">
            <v>89</v>
          </cell>
          <cell r="C472">
            <v>15</v>
          </cell>
          <cell r="D472">
            <v>12</v>
          </cell>
          <cell r="E472">
            <v>2</v>
          </cell>
          <cell r="F472">
            <v>6.3799999999999996E-2</v>
          </cell>
          <cell r="G472">
            <v>376186</v>
          </cell>
          <cell r="H472">
            <v>6.3799999999999996E-2</v>
          </cell>
        </row>
        <row r="473">
          <cell r="A473">
            <v>20362</v>
          </cell>
          <cell r="B473">
            <v>69</v>
          </cell>
          <cell r="C473">
            <v>5</v>
          </cell>
          <cell r="D473">
            <v>18</v>
          </cell>
          <cell r="E473">
            <v>2</v>
          </cell>
          <cell r="F473">
            <v>6.7199999999999996E-2</v>
          </cell>
          <cell r="G473">
            <v>59059.39</v>
          </cell>
          <cell r="H473">
            <v>6.7199999999999996E-2</v>
          </cell>
        </row>
        <row r="474">
          <cell r="A474">
            <v>20363</v>
          </cell>
          <cell r="B474">
            <v>89</v>
          </cell>
          <cell r="C474">
            <v>15</v>
          </cell>
          <cell r="D474">
            <v>24</v>
          </cell>
          <cell r="E474">
            <v>2</v>
          </cell>
          <cell r="F474">
            <v>7.0599999999999996E-2</v>
          </cell>
          <cell r="G474">
            <v>59059.39</v>
          </cell>
          <cell r="H474">
            <v>7.0599999999999996E-2</v>
          </cell>
        </row>
        <row r="475">
          <cell r="A475">
            <v>20365</v>
          </cell>
          <cell r="B475">
            <v>69</v>
          </cell>
          <cell r="C475">
            <v>5</v>
          </cell>
          <cell r="D475">
            <v>18</v>
          </cell>
          <cell r="E475">
            <v>2</v>
          </cell>
          <cell r="F475">
            <v>6.7199999999999996E-2</v>
          </cell>
          <cell r="G475">
            <v>110990</v>
          </cell>
          <cell r="H475">
            <v>6.7199999999999996E-2</v>
          </cell>
        </row>
        <row r="476">
          <cell r="A476">
            <v>20368</v>
          </cell>
          <cell r="B476">
            <v>90</v>
          </cell>
          <cell r="C476">
            <v>15</v>
          </cell>
          <cell r="D476">
            <v>15</v>
          </cell>
          <cell r="E476">
            <v>2</v>
          </cell>
          <cell r="F476">
            <v>6.5500000000000003E-2</v>
          </cell>
          <cell r="G476">
            <v>204990</v>
          </cell>
          <cell r="H476">
            <v>6.5500000000000003E-2</v>
          </cell>
        </row>
        <row r="477">
          <cell r="A477">
            <v>20370</v>
          </cell>
          <cell r="B477">
            <v>89</v>
          </cell>
          <cell r="C477">
            <v>15</v>
          </cell>
          <cell r="D477">
            <v>24</v>
          </cell>
          <cell r="E477">
            <v>2</v>
          </cell>
          <cell r="F477">
            <v>7.0599999999999996E-2</v>
          </cell>
          <cell r="G477">
            <v>59059.39</v>
          </cell>
          <cell r="H477">
            <v>7.0599999999999996E-2</v>
          </cell>
        </row>
        <row r="478">
          <cell r="A478">
            <v>20372</v>
          </cell>
          <cell r="B478">
            <v>70</v>
          </cell>
          <cell r="C478">
            <v>5</v>
          </cell>
          <cell r="D478">
            <v>18</v>
          </cell>
          <cell r="E478">
            <v>2</v>
          </cell>
          <cell r="F478">
            <v>6.7199999999999996E-2</v>
          </cell>
          <cell r="G478">
            <v>59059.39</v>
          </cell>
          <cell r="H478">
            <v>6.7199999999999996E-2</v>
          </cell>
        </row>
        <row r="479">
          <cell r="A479">
            <v>20373</v>
          </cell>
          <cell r="B479">
            <v>91</v>
          </cell>
          <cell r="C479">
            <v>15</v>
          </cell>
          <cell r="D479">
            <v>15</v>
          </cell>
          <cell r="E479">
            <v>2</v>
          </cell>
          <cell r="F479">
            <v>6.5500000000000003E-2</v>
          </cell>
          <cell r="G479">
            <v>217828</v>
          </cell>
          <cell r="H479">
            <v>6.5500000000000003E-2</v>
          </cell>
        </row>
        <row r="480">
          <cell r="A480">
            <v>20374</v>
          </cell>
          <cell r="B480">
            <v>91</v>
          </cell>
          <cell r="C480">
            <v>15</v>
          </cell>
          <cell r="D480">
            <v>12</v>
          </cell>
          <cell r="E480">
            <v>2</v>
          </cell>
          <cell r="F480">
            <v>6.3799999999999996E-2</v>
          </cell>
          <cell r="G480">
            <v>328739</v>
          </cell>
          <cell r="H480">
            <v>6.3799999999999996E-2</v>
          </cell>
        </row>
        <row r="481">
          <cell r="A481">
            <v>20375</v>
          </cell>
          <cell r="B481">
            <v>90</v>
          </cell>
          <cell r="C481">
            <v>15</v>
          </cell>
          <cell r="D481">
            <v>24</v>
          </cell>
          <cell r="E481">
            <v>2</v>
          </cell>
          <cell r="F481">
            <v>7.0599999999999996E-2</v>
          </cell>
          <cell r="G481">
            <v>59059.39</v>
          </cell>
          <cell r="H481">
            <v>7.0599999999999996E-2</v>
          </cell>
        </row>
        <row r="482">
          <cell r="A482">
            <v>20377</v>
          </cell>
          <cell r="B482">
            <v>70</v>
          </cell>
          <cell r="C482">
            <v>5</v>
          </cell>
          <cell r="D482">
            <v>18</v>
          </cell>
          <cell r="E482">
            <v>2</v>
          </cell>
          <cell r="F482">
            <v>6.7199999999999996E-2</v>
          </cell>
          <cell r="G482">
            <v>92898</v>
          </cell>
          <cell r="H482">
            <v>6.7199999999999996E-2</v>
          </cell>
        </row>
        <row r="483">
          <cell r="A483">
            <v>20381</v>
          </cell>
          <cell r="B483">
            <v>71</v>
          </cell>
          <cell r="C483">
            <v>5</v>
          </cell>
          <cell r="D483">
            <v>18</v>
          </cell>
          <cell r="E483">
            <v>2</v>
          </cell>
          <cell r="F483">
            <v>6.7199999999999996E-2</v>
          </cell>
          <cell r="G483">
            <v>59059.39</v>
          </cell>
          <cell r="H483">
            <v>6.7199999999999996E-2</v>
          </cell>
        </row>
        <row r="484">
          <cell r="A484">
            <v>20384</v>
          </cell>
          <cell r="B484">
            <v>71</v>
          </cell>
          <cell r="C484">
            <v>5</v>
          </cell>
          <cell r="D484">
            <v>18</v>
          </cell>
          <cell r="E484">
            <v>2</v>
          </cell>
          <cell r="F484">
            <v>6.7199999999999996E-2</v>
          </cell>
          <cell r="G484">
            <v>92898</v>
          </cell>
          <cell r="H484">
            <v>6.7199999999999996E-2</v>
          </cell>
        </row>
        <row r="485">
          <cell r="A485">
            <v>20386</v>
          </cell>
          <cell r="B485">
            <v>71</v>
          </cell>
          <cell r="C485">
            <v>5</v>
          </cell>
          <cell r="D485">
            <v>18</v>
          </cell>
          <cell r="E485">
            <v>2</v>
          </cell>
          <cell r="F485">
            <v>6.7199999999999996E-2</v>
          </cell>
          <cell r="G485">
            <v>92898</v>
          </cell>
          <cell r="H485">
            <v>6.7199999999999996E-2</v>
          </cell>
        </row>
        <row r="486">
          <cell r="A486">
            <v>20387</v>
          </cell>
          <cell r="B486">
            <v>91</v>
          </cell>
          <cell r="C486">
            <v>15</v>
          </cell>
          <cell r="D486">
            <v>24</v>
          </cell>
          <cell r="E486">
            <v>2</v>
          </cell>
          <cell r="F486">
            <v>7.0599999999999996E-2</v>
          </cell>
          <cell r="G486">
            <v>59059.39</v>
          </cell>
          <cell r="H486">
            <v>7.0599999999999996E-2</v>
          </cell>
        </row>
        <row r="487">
          <cell r="A487">
            <v>20390</v>
          </cell>
          <cell r="B487">
            <v>72</v>
          </cell>
          <cell r="C487">
            <v>5</v>
          </cell>
          <cell r="D487">
            <v>18</v>
          </cell>
          <cell r="E487">
            <v>2</v>
          </cell>
          <cell r="F487">
            <v>6.7199999999999996E-2</v>
          </cell>
          <cell r="G487">
            <v>59059.39</v>
          </cell>
          <cell r="H487">
            <v>6.7199999999999996E-2</v>
          </cell>
        </row>
        <row r="488">
          <cell r="A488">
            <v>20391</v>
          </cell>
          <cell r="B488">
            <v>92</v>
          </cell>
          <cell r="C488">
            <v>15</v>
          </cell>
          <cell r="D488">
            <v>15</v>
          </cell>
          <cell r="E488">
            <v>2</v>
          </cell>
          <cell r="F488">
            <v>6.5500000000000003E-2</v>
          </cell>
          <cell r="G488">
            <v>204990</v>
          </cell>
          <cell r="H488">
            <v>6.5500000000000003E-2</v>
          </cell>
        </row>
        <row r="489">
          <cell r="A489">
            <v>20392</v>
          </cell>
          <cell r="B489">
            <v>72</v>
          </cell>
          <cell r="C489">
            <v>5</v>
          </cell>
          <cell r="D489">
            <v>18</v>
          </cell>
          <cell r="E489">
            <v>2</v>
          </cell>
          <cell r="F489">
            <v>6.7199999999999996E-2</v>
          </cell>
          <cell r="G489">
            <v>92898</v>
          </cell>
          <cell r="H489">
            <v>6.7199999999999996E-2</v>
          </cell>
        </row>
        <row r="490">
          <cell r="A490">
            <v>20393</v>
          </cell>
          <cell r="B490">
            <v>92</v>
          </cell>
          <cell r="C490">
            <v>15</v>
          </cell>
          <cell r="D490">
            <v>24</v>
          </cell>
          <cell r="E490">
            <v>2</v>
          </cell>
          <cell r="F490">
            <v>7.0599999999999996E-2</v>
          </cell>
          <cell r="G490">
            <v>59059.39</v>
          </cell>
          <cell r="H490">
            <v>7.0599999999999996E-2</v>
          </cell>
        </row>
        <row r="491">
          <cell r="A491">
            <v>20398</v>
          </cell>
          <cell r="B491">
            <v>93</v>
          </cell>
          <cell r="C491">
            <v>15</v>
          </cell>
          <cell r="D491">
            <v>12</v>
          </cell>
          <cell r="E491">
            <v>2</v>
          </cell>
          <cell r="F491">
            <v>6.3799999999999996E-2</v>
          </cell>
          <cell r="G491">
            <v>248196</v>
          </cell>
          <cell r="H491">
            <v>6.3799999999999996E-2</v>
          </cell>
        </row>
        <row r="492">
          <cell r="A492">
            <v>20399</v>
          </cell>
          <cell r="B492">
            <v>73</v>
          </cell>
          <cell r="C492">
            <v>5</v>
          </cell>
          <cell r="D492">
            <v>18</v>
          </cell>
          <cell r="E492">
            <v>2</v>
          </cell>
          <cell r="F492">
            <v>6.7199999999999996E-2</v>
          </cell>
          <cell r="G492">
            <v>59059.39</v>
          </cell>
          <cell r="H492">
            <v>6.7199999999999996E-2</v>
          </cell>
        </row>
        <row r="493">
          <cell r="A493">
            <v>20401</v>
          </cell>
          <cell r="B493">
            <v>93</v>
          </cell>
          <cell r="C493">
            <v>15</v>
          </cell>
          <cell r="D493">
            <v>24</v>
          </cell>
          <cell r="E493">
            <v>2</v>
          </cell>
          <cell r="F493">
            <v>7.0599999999999996E-2</v>
          </cell>
          <cell r="G493">
            <v>59059.39</v>
          </cell>
          <cell r="H493">
            <v>7.0599999999999996E-2</v>
          </cell>
        </row>
        <row r="494">
          <cell r="A494">
            <v>20403</v>
          </cell>
          <cell r="B494">
            <v>73</v>
          </cell>
          <cell r="C494">
            <v>5</v>
          </cell>
          <cell r="D494">
            <v>18</v>
          </cell>
          <cell r="E494">
            <v>2</v>
          </cell>
          <cell r="F494">
            <v>6.7199999999999996E-2</v>
          </cell>
          <cell r="G494">
            <v>92898</v>
          </cell>
          <cell r="H494">
            <v>6.7199999999999996E-2</v>
          </cell>
        </row>
        <row r="495">
          <cell r="A495">
            <v>20406</v>
          </cell>
          <cell r="B495">
            <v>94</v>
          </cell>
          <cell r="C495">
            <v>15</v>
          </cell>
          <cell r="D495">
            <v>24</v>
          </cell>
          <cell r="E495">
            <v>2</v>
          </cell>
          <cell r="F495">
            <v>7.0599999999999996E-2</v>
          </cell>
          <cell r="G495">
            <v>59059.39</v>
          </cell>
          <cell r="H495">
            <v>7.0599999999999996E-2</v>
          </cell>
        </row>
        <row r="496">
          <cell r="A496">
            <v>20408</v>
          </cell>
          <cell r="B496">
            <v>74</v>
          </cell>
          <cell r="C496">
            <v>5</v>
          </cell>
          <cell r="D496">
            <v>18</v>
          </cell>
          <cell r="E496">
            <v>2</v>
          </cell>
          <cell r="F496">
            <v>6.7199999999999996E-2</v>
          </cell>
          <cell r="G496">
            <v>50661</v>
          </cell>
          <cell r="H496">
            <v>6.7199999999999996E-2</v>
          </cell>
        </row>
        <row r="497">
          <cell r="A497">
            <v>20411</v>
          </cell>
          <cell r="B497">
            <v>94</v>
          </cell>
          <cell r="C497">
            <v>15</v>
          </cell>
          <cell r="D497">
            <v>24</v>
          </cell>
          <cell r="E497">
            <v>2</v>
          </cell>
          <cell r="F497">
            <v>7.0599999999999996E-2</v>
          </cell>
          <cell r="G497">
            <v>59059.39</v>
          </cell>
          <cell r="H497">
            <v>7.0599999999999996E-2</v>
          </cell>
        </row>
        <row r="498">
          <cell r="A498">
            <v>20415</v>
          </cell>
          <cell r="B498">
            <v>76</v>
          </cell>
          <cell r="C498">
            <v>5</v>
          </cell>
          <cell r="D498">
            <v>15</v>
          </cell>
          <cell r="E498">
            <v>2</v>
          </cell>
          <cell r="F498">
            <v>6.5500000000000003E-2</v>
          </cell>
          <cell r="G498">
            <v>137976</v>
          </cell>
          <cell r="H498">
            <v>6.5500000000000003E-2</v>
          </cell>
        </row>
        <row r="499">
          <cell r="A499">
            <v>20416</v>
          </cell>
          <cell r="B499">
            <v>75</v>
          </cell>
          <cell r="C499">
            <v>5</v>
          </cell>
          <cell r="D499">
            <v>18</v>
          </cell>
          <cell r="E499">
            <v>2</v>
          </cell>
          <cell r="F499">
            <v>6.7199999999999996E-2</v>
          </cell>
          <cell r="G499">
            <v>50661</v>
          </cell>
          <cell r="H499">
            <v>6.7199999999999996E-2</v>
          </cell>
        </row>
        <row r="500">
          <cell r="A500">
            <v>20417</v>
          </cell>
          <cell r="B500">
            <v>75</v>
          </cell>
          <cell r="C500">
            <v>5</v>
          </cell>
          <cell r="D500">
            <v>18</v>
          </cell>
          <cell r="E500">
            <v>2</v>
          </cell>
          <cell r="F500">
            <v>6.7199999999999996E-2</v>
          </cell>
          <cell r="G500">
            <v>92898</v>
          </cell>
          <cell r="H500">
            <v>6.7199999999999996E-2</v>
          </cell>
        </row>
        <row r="501">
          <cell r="A501">
            <v>20418</v>
          </cell>
          <cell r="B501">
            <v>95</v>
          </cell>
          <cell r="C501">
            <v>15</v>
          </cell>
          <cell r="D501">
            <v>24</v>
          </cell>
          <cell r="E501">
            <v>2</v>
          </cell>
          <cell r="F501">
            <v>7.0599999999999996E-2</v>
          </cell>
          <cell r="G501">
            <v>59059.39</v>
          </cell>
          <cell r="H501">
            <v>7.0599999999999996E-2</v>
          </cell>
        </row>
        <row r="502">
          <cell r="A502">
            <v>20420</v>
          </cell>
          <cell r="B502">
            <v>95</v>
          </cell>
          <cell r="C502">
            <v>15</v>
          </cell>
          <cell r="D502">
            <v>15</v>
          </cell>
          <cell r="E502">
            <v>2</v>
          </cell>
          <cell r="F502">
            <v>6.5500000000000003E-2</v>
          </cell>
          <cell r="G502">
            <v>162650</v>
          </cell>
          <cell r="H502">
            <v>6.5500000000000003E-2</v>
          </cell>
        </row>
        <row r="503">
          <cell r="A503">
            <v>20424</v>
          </cell>
          <cell r="B503">
            <v>96</v>
          </cell>
          <cell r="C503">
            <v>15</v>
          </cell>
          <cell r="D503">
            <v>24</v>
          </cell>
          <cell r="E503">
            <v>2</v>
          </cell>
          <cell r="F503">
            <v>7.0599999999999996E-2</v>
          </cell>
          <cell r="G503">
            <v>59059.39</v>
          </cell>
          <cell r="H503">
            <v>7.0599999999999996E-2</v>
          </cell>
        </row>
        <row r="504">
          <cell r="A504">
            <v>20425</v>
          </cell>
          <cell r="B504">
            <v>76</v>
          </cell>
          <cell r="C504">
            <v>5</v>
          </cell>
          <cell r="D504">
            <v>18</v>
          </cell>
          <cell r="E504">
            <v>2</v>
          </cell>
          <cell r="F504">
            <v>6.7199999999999996E-2</v>
          </cell>
          <cell r="G504">
            <v>92898</v>
          </cell>
          <cell r="H504">
            <v>6.7199999999999996E-2</v>
          </cell>
        </row>
        <row r="505">
          <cell r="A505">
            <v>20427</v>
          </cell>
          <cell r="B505">
            <v>76</v>
          </cell>
          <cell r="C505">
            <v>5</v>
          </cell>
          <cell r="D505">
            <v>18</v>
          </cell>
          <cell r="E505">
            <v>2</v>
          </cell>
          <cell r="F505">
            <v>6.7199999999999996E-2</v>
          </cell>
          <cell r="G505">
            <v>50661</v>
          </cell>
          <cell r="H505">
            <v>6.7199999999999996E-2</v>
          </cell>
        </row>
        <row r="506">
          <cell r="A506">
            <v>20429</v>
          </cell>
          <cell r="B506">
            <v>96</v>
          </cell>
          <cell r="C506">
            <v>15</v>
          </cell>
          <cell r="D506">
            <v>15</v>
          </cell>
          <cell r="E506">
            <v>2</v>
          </cell>
          <cell r="F506">
            <v>6.5500000000000003E-2</v>
          </cell>
          <cell r="G506">
            <v>162650</v>
          </cell>
          <cell r="H506">
            <v>6.5500000000000003E-2</v>
          </cell>
        </row>
        <row r="507">
          <cell r="A507">
            <v>20436</v>
          </cell>
          <cell r="B507">
            <v>77</v>
          </cell>
          <cell r="C507">
            <v>5</v>
          </cell>
          <cell r="D507">
            <v>18</v>
          </cell>
          <cell r="E507">
            <v>2</v>
          </cell>
          <cell r="F507">
            <v>6.7199999999999996E-2</v>
          </cell>
          <cell r="G507">
            <v>50661</v>
          </cell>
          <cell r="H507">
            <v>6.7199999999999996E-2</v>
          </cell>
        </row>
        <row r="508">
          <cell r="A508">
            <v>20439</v>
          </cell>
          <cell r="B508">
            <v>97</v>
          </cell>
          <cell r="C508">
            <v>15</v>
          </cell>
          <cell r="D508">
            <v>15</v>
          </cell>
          <cell r="E508">
            <v>2</v>
          </cell>
          <cell r="F508">
            <v>6.5500000000000003E-2</v>
          </cell>
          <cell r="G508">
            <v>162650</v>
          </cell>
          <cell r="H508">
            <v>6.5500000000000003E-2</v>
          </cell>
        </row>
        <row r="509">
          <cell r="A509">
            <v>20445</v>
          </cell>
          <cell r="B509">
            <v>77</v>
          </cell>
          <cell r="C509">
            <v>5</v>
          </cell>
          <cell r="D509">
            <v>18</v>
          </cell>
          <cell r="E509">
            <v>2</v>
          </cell>
          <cell r="F509">
            <v>6.7199999999999996E-2</v>
          </cell>
          <cell r="G509">
            <v>50661</v>
          </cell>
          <cell r="H509">
            <v>6.7199999999999996E-2</v>
          </cell>
        </row>
        <row r="510">
          <cell r="A510">
            <v>20446</v>
          </cell>
          <cell r="B510">
            <v>45</v>
          </cell>
          <cell r="C510">
            <v>5</v>
          </cell>
          <cell r="D510">
            <v>12</v>
          </cell>
          <cell r="E510">
            <v>2</v>
          </cell>
          <cell r="F510">
            <v>6.3799999999999996E-2</v>
          </cell>
          <cell r="G510">
            <v>59059.39</v>
          </cell>
          <cell r="H510">
            <v>6.3799999999999996E-2</v>
          </cell>
        </row>
        <row r="511">
          <cell r="A511">
            <v>20447</v>
          </cell>
          <cell r="B511">
            <v>98</v>
          </cell>
          <cell r="C511">
            <v>15</v>
          </cell>
          <cell r="D511">
            <v>15</v>
          </cell>
          <cell r="E511">
            <v>2</v>
          </cell>
          <cell r="F511">
            <v>6.5500000000000003E-2</v>
          </cell>
          <cell r="G511">
            <v>162650</v>
          </cell>
          <cell r="H511">
            <v>6.5500000000000003E-2</v>
          </cell>
        </row>
        <row r="512">
          <cell r="A512">
            <v>20449</v>
          </cell>
          <cell r="B512">
            <v>45</v>
          </cell>
          <cell r="C512">
            <v>5</v>
          </cell>
          <cell r="D512">
            <v>12</v>
          </cell>
          <cell r="E512">
            <v>2</v>
          </cell>
          <cell r="F512">
            <v>6.3799999999999996E-2</v>
          </cell>
          <cell r="G512">
            <v>59059.39</v>
          </cell>
          <cell r="H512">
            <v>6.3799999999999996E-2</v>
          </cell>
        </row>
        <row r="513">
          <cell r="A513">
            <v>20455</v>
          </cell>
          <cell r="B513">
            <v>46</v>
          </cell>
          <cell r="C513">
            <v>5</v>
          </cell>
          <cell r="D513">
            <v>12</v>
          </cell>
          <cell r="E513">
            <v>2</v>
          </cell>
          <cell r="F513">
            <v>6.3799999999999996E-2</v>
          </cell>
          <cell r="G513">
            <v>59059.39</v>
          </cell>
          <cell r="H513">
            <v>6.3799999999999996E-2</v>
          </cell>
        </row>
        <row r="514">
          <cell r="A514">
            <v>20459</v>
          </cell>
          <cell r="B514">
            <v>46</v>
          </cell>
          <cell r="C514">
            <v>5</v>
          </cell>
          <cell r="D514">
            <v>12</v>
          </cell>
          <cell r="E514">
            <v>2</v>
          </cell>
          <cell r="F514">
            <v>6.3799999999999996E-2</v>
          </cell>
          <cell r="G514">
            <v>59059.39</v>
          </cell>
          <cell r="H514">
            <v>6.3799999999999996E-2</v>
          </cell>
        </row>
        <row r="515">
          <cell r="A515">
            <v>20461</v>
          </cell>
          <cell r="B515">
            <v>80</v>
          </cell>
          <cell r="C515">
            <v>5</v>
          </cell>
          <cell r="D515">
            <v>15</v>
          </cell>
          <cell r="E515">
            <v>2</v>
          </cell>
          <cell r="F515">
            <v>6.5500000000000003E-2</v>
          </cell>
          <cell r="G515">
            <v>107239.4</v>
          </cell>
          <cell r="H515">
            <v>6.5500000000000003E-2</v>
          </cell>
        </row>
        <row r="516">
          <cell r="A516">
            <v>20477</v>
          </cell>
          <cell r="B516">
            <v>80</v>
          </cell>
          <cell r="C516">
            <v>5</v>
          </cell>
          <cell r="D516">
            <v>18</v>
          </cell>
          <cell r="E516">
            <v>2</v>
          </cell>
          <cell r="F516">
            <v>6.7199999999999996E-2</v>
          </cell>
          <cell r="G516">
            <v>92898</v>
          </cell>
          <cell r="H516">
            <v>6.7199999999999996E-2</v>
          </cell>
        </row>
        <row r="517">
          <cell r="A517">
            <v>20479</v>
          </cell>
          <cell r="B517">
            <v>80</v>
          </cell>
          <cell r="C517">
            <v>5</v>
          </cell>
          <cell r="D517">
            <v>18</v>
          </cell>
          <cell r="E517">
            <v>2</v>
          </cell>
          <cell r="F517">
            <v>6.7199999999999996E-2</v>
          </cell>
          <cell r="G517">
            <v>50661</v>
          </cell>
          <cell r="H517">
            <v>6.7199999999999996E-2</v>
          </cell>
        </row>
        <row r="518">
          <cell r="A518">
            <v>20480</v>
          </cell>
          <cell r="B518">
            <v>48</v>
          </cell>
          <cell r="C518">
            <v>5</v>
          </cell>
          <cell r="D518">
            <v>9</v>
          </cell>
          <cell r="E518">
            <v>2</v>
          </cell>
          <cell r="F518">
            <v>6.2199999999999998E-2</v>
          </cell>
          <cell r="G518">
            <v>59059.39</v>
          </cell>
          <cell r="H518">
            <v>6.2199999999999998E-2</v>
          </cell>
        </row>
        <row r="519">
          <cell r="A519">
            <v>20482</v>
          </cell>
          <cell r="B519">
            <v>100</v>
          </cell>
          <cell r="C519">
            <v>15</v>
          </cell>
          <cell r="D519">
            <v>15</v>
          </cell>
          <cell r="E519">
            <v>2</v>
          </cell>
          <cell r="F519">
            <v>6.5500000000000003E-2</v>
          </cell>
          <cell r="G519">
            <v>162650</v>
          </cell>
          <cell r="H519">
            <v>6.5500000000000003E-2</v>
          </cell>
        </row>
        <row r="520">
          <cell r="A520">
            <v>20486</v>
          </cell>
          <cell r="B520">
            <v>100</v>
          </cell>
          <cell r="C520">
            <v>15</v>
          </cell>
          <cell r="D520">
            <v>24</v>
          </cell>
          <cell r="E520">
            <v>2</v>
          </cell>
          <cell r="F520">
            <v>7.0599999999999996E-2</v>
          </cell>
          <cell r="G520">
            <v>48371.8</v>
          </cell>
          <cell r="H520">
            <v>7.0599999999999996E-2</v>
          </cell>
        </row>
        <row r="521">
          <cell r="A521">
            <v>20366</v>
          </cell>
          <cell r="B521">
            <v>90</v>
          </cell>
          <cell r="C521">
            <v>15</v>
          </cell>
          <cell r="D521">
            <v>12</v>
          </cell>
          <cell r="E521">
            <v>2</v>
          </cell>
          <cell r="F521">
            <v>6.3799999999999996E-2</v>
          </cell>
          <cell r="G521">
            <v>523048</v>
          </cell>
          <cell r="H521">
            <v>6.3799999999999996E-2</v>
          </cell>
        </row>
        <row r="522">
          <cell r="A522">
            <v>20413</v>
          </cell>
          <cell r="B522">
            <v>96</v>
          </cell>
          <cell r="C522">
            <v>15</v>
          </cell>
          <cell r="D522">
            <v>12</v>
          </cell>
          <cell r="E522">
            <v>2</v>
          </cell>
          <cell r="F522">
            <v>6.3799999999999996E-2</v>
          </cell>
          <cell r="G522">
            <v>322969</v>
          </cell>
          <cell r="H522">
            <v>6.3799999999999996E-2</v>
          </cell>
        </row>
        <row r="523">
          <cell r="A523">
            <v>20448</v>
          </cell>
          <cell r="B523">
            <v>99</v>
          </cell>
          <cell r="C523">
            <v>15</v>
          </cell>
          <cell r="D523">
            <v>12</v>
          </cell>
          <cell r="E523">
            <v>2</v>
          </cell>
          <cell r="F523">
            <v>6.3799999999999996E-2</v>
          </cell>
          <cell r="G523">
            <v>176372</v>
          </cell>
          <cell r="H523">
            <v>6.3799999999999996E-2</v>
          </cell>
        </row>
        <row r="524">
          <cell r="A524">
            <v>20423</v>
          </cell>
          <cell r="B524">
            <v>75</v>
          </cell>
          <cell r="C524">
            <v>5</v>
          </cell>
          <cell r="D524">
            <v>22</v>
          </cell>
          <cell r="E524">
            <v>2</v>
          </cell>
          <cell r="F524">
            <v>0.1037</v>
          </cell>
          <cell r="G524">
            <v>21590</v>
          </cell>
          <cell r="H524">
            <v>0.1037</v>
          </cell>
        </row>
        <row r="525">
          <cell r="A525">
            <v>20430</v>
          </cell>
          <cell r="B525">
            <v>76</v>
          </cell>
          <cell r="C525">
            <v>5</v>
          </cell>
          <cell r="D525">
            <v>22</v>
          </cell>
          <cell r="E525">
            <v>2</v>
          </cell>
          <cell r="F525">
            <v>0.1037</v>
          </cell>
          <cell r="G525">
            <v>21590</v>
          </cell>
          <cell r="H525">
            <v>0.1037</v>
          </cell>
        </row>
        <row r="526">
          <cell r="A526">
            <v>20440</v>
          </cell>
          <cell r="B526">
            <v>77</v>
          </cell>
          <cell r="C526">
            <v>5</v>
          </cell>
          <cell r="D526">
            <v>22</v>
          </cell>
          <cell r="E526">
            <v>2</v>
          </cell>
          <cell r="F526">
            <v>0.1037</v>
          </cell>
          <cell r="G526">
            <v>21590</v>
          </cell>
          <cell r="H526">
            <v>0.1037</v>
          </cell>
        </row>
        <row r="527">
          <cell r="A527">
            <v>20451</v>
          </cell>
          <cell r="B527">
            <v>78</v>
          </cell>
          <cell r="C527">
            <v>5</v>
          </cell>
          <cell r="D527">
            <v>22</v>
          </cell>
          <cell r="E527">
            <v>2</v>
          </cell>
          <cell r="F527">
            <v>0.1037</v>
          </cell>
          <cell r="G527">
            <v>21590</v>
          </cell>
          <cell r="H527">
            <v>0.1037</v>
          </cell>
        </row>
        <row r="528">
          <cell r="A528">
            <v>20476</v>
          </cell>
          <cell r="B528">
            <v>80</v>
          </cell>
          <cell r="C528">
            <v>5</v>
          </cell>
          <cell r="D528">
            <v>22</v>
          </cell>
          <cell r="E528">
            <v>2</v>
          </cell>
          <cell r="F528" t="str">
            <v>0.103700</v>
          </cell>
          <cell r="G528">
            <v>24995</v>
          </cell>
          <cell r="H528" t="str">
            <v>0.103700</v>
          </cell>
        </row>
        <row r="529">
          <cell r="A529">
            <v>35</v>
          </cell>
          <cell r="B529">
            <v>35</v>
          </cell>
          <cell r="C529">
            <v>11</v>
          </cell>
          <cell r="D529">
            <v>19</v>
          </cell>
          <cell r="E529">
            <v>3</v>
          </cell>
          <cell r="F529">
            <v>244289.76</v>
          </cell>
          <cell r="G529">
            <v>396970.84</v>
          </cell>
          <cell r="H529">
            <v>5.7599999999999998E-2</v>
          </cell>
        </row>
        <row r="530">
          <cell r="A530">
            <v>36</v>
          </cell>
          <cell r="B530">
            <v>36</v>
          </cell>
          <cell r="C530">
            <v>11</v>
          </cell>
          <cell r="D530">
            <v>19</v>
          </cell>
          <cell r="E530">
            <v>3</v>
          </cell>
          <cell r="F530">
            <v>244737.37</v>
          </cell>
          <cell r="G530">
            <v>397698.3</v>
          </cell>
          <cell r="H530">
            <v>5.7599999999999998E-2</v>
          </cell>
        </row>
        <row r="531">
          <cell r="A531">
            <v>37</v>
          </cell>
          <cell r="B531">
            <v>37</v>
          </cell>
          <cell r="C531">
            <v>11</v>
          </cell>
          <cell r="D531">
            <v>19</v>
          </cell>
          <cell r="E531">
            <v>3</v>
          </cell>
          <cell r="F531">
            <v>244630.64</v>
          </cell>
          <cell r="G531">
            <v>397524.78</v>
          </cell>
          <cell r="H531">
            <v>5.7599999999999998E-2</v>
          </cell>
        </row>
        <row r="532">
          <cell r="A532">
            <v>38</v>
          </cell>
          <cell r="B532">
            <v>38</v>
          </cell>
          <cell r="C532">
            <v>11</v>
          </cell>
          <cell r="D532">
            <v>19</v>
          </cell>
          <cell r="E532">
            <v>3</v>
          </cell>
          <cell r="F532">
            <v>239278.43</v>
          </cell>
          <cell r="G532">
            <v>388827.44</v>
          </cell>
          <cell r="H532">
            <v>5.7599999999999998E-2</v>
          </cell>
        </row>
        <row r="533">
          <cell r="A533">
            <v>39</v>
          </cell>
          <cell r="B533">
            <v>38</v>
          </cell>
          <cell r="C533">
            <v>11</v>
          </cell>
          <cell r="D533">
            <v>19</v>
          </cell>
          <cell r="E533">
            <v>3</v>
          </cell>
          <cell r="F533">
            <v>239278.43</v>
          </cell>
          <cell r="G533">
            <v>388827.44</v>
          </cell>
          <cell r="H533">
            <v>5.7599999999999998E-2</v>
          </cell>
        </row>
        <row r="534">
          <cell r="A534">
            <v>40</v>
          </cell>
          <cell r="B534">
            <v>39</v>
          </cell>
          <cell r="C534">
            <v>11</v>
          </cell>
          <cell r="D534">
            <v>19</v>
          </cell>
          <cell r="E534">
            <v>3</v>
          </cell>
          <cell r="F534">
            <v>252084.03</v>
          </cell>
          <cell r="G534">
            <v>409636.5</v>
          </cell>
          <cell r="H534">
            <v>5.7599999999999998E-2</v>
          </cell>
        </row>
        <row r="535">
          <cell r="A535">
            <v>41</v>
          </cell>
          <cell r="B535">
            <v>39</v>
          </cell>
          <cell r="C535">
            <v>11</v>
          </cell>
          <cell r="D535">
            <v>19</v>
          </cell>
          <cell r="E535">
            <v>3</v>
          </cell>
          <cell r="F535">
            <v>252084.03</v>
          </cell>
          <cell r="G535">
            <v>409636.5</v>
          </cell>
          <cell r="H535">
            <v>5.7599999999999998E-2</v>
          </cell>
        </row>
        <row r="536">
          <cell r="A536">
            <v>43</v>
          </cell>
          <cell r="B536">
            <v>39</v>
          </cell>
          <cell r="C536">
            <v>11</v>
          </cell>
          <cell r="D536">
            <v>19</v>
          </cell>
          <cell r="E536">
            <v>3</v>
          </cell>
          <cell r="F536">
            <v>252084.03</v>
          </cell>
          <cell r="G536">
            <v>409636.5</v>
          </cell>
          <cell r="H536">
            <v>5.7599999999999998E-2</v>
          </cell>
        </row>
        <row r="537">
          <cell r="A537">
            <v>44</v>
          </cell>
          <cell r="B537">
            <v>40</v>
          </cell>
          <cell r="C537">
            <v>11</v>
          </cell>
          <cell r="D537">
            <v>19</v>
          </cell>
          <cell r="E537">
            <v>3</v>
          </cell>
          <cell r="F537">
            <v>250027.03</v>
          </cell>
          <cell r="G537">
            <v>406293.9</v>
          </cell>
          <cell r="H537">
            <v>5.7599999999999998E-2</v>
          </cell>
        </row>
        <row r="538">
          <cell r="A538">
            <v>45</v>
          </cell>
          <cell r="B538">
            <v>40</v>
          </cell>
          <cell r="C538">
            <v>11</v>
          </cell>
          <cell r="D538">
            <v>19</v>
          </cell>
          <cell r="E538">
            <v>3</v>
          </cell>
          <cell r="F538">
            <v>250027.03</v>
          </cell>
          <cell r="G538">
            <v>406293.9</v>
          </cell>
          <cell r="H538">
            <v>5.7599999999999998E-2</v>
          </cell>
        </row>
        <row r="539">
          <cell r="A539">
            <v>46</v>
          </cell>
          <cell r="B539">
            <v>40</v>
          </cell>
          <cell r="C539">
            <v>11</v>
          </cell>
          <cell r="D539">
            <v>19</v>
          </cell>
          <cell r="E539">
            <v>3</v>
          </cell>
          <cell r="F539">
            <v>250027.03</v>
          </cell>
          <cell r="G539">
            <v>406293.9</v>
          </cell>
          <cell r="H539">
            <v>5.7599999999999998E-2</v>
          </cell>
        </row>
        <row r="540">
          <cell r="A540">
            <v>47</v>
          </cell>
          <cell r="B540">
            <v>41</v>
          </cell>
          <cell r="C540">
            <v>11</v>
          </cell>
          <cell r="D540">
            <v>19</v>
          </cell>
          <cell r="E540">
            <v>3</v>
          </cell>
          <cell r="F540">
            <v>247008.19</v>
          </cell>
          <cell r="G540">
            <v>401388.37</v>
          </cell>
          <cell r="H540">
            <v>5.7599999999999998E-2</v>
          </cell>
        </row>
        <row r="541">
          <cell r="A541">
            <v>48</v>
          </cell>
          <cell r="B541">
            <v>41</v>
          </cell>
          <cell r="C541">
            <v>11</v>
          </cell>
          <cell r="D541">
            <v>19</v>
          </cell>
          <cell r="E541">
            <v>3</v>
          </cell>
          <cell r="F541">
            <v>247008.19</v>
          </cell>
          <cell r="G541">
            <v>401388.37</v>
          </cell>
          <cell r="H541">
            <v>5.7599999999999998E-2</v>
          </cell>
        </row>
        <row r="542">
          <cell r="A542">
            <v>49</v>
          </cell>
          <cell r="B542">
            <v>42</v>
          </cell>
          <cell r="C542">
            <v>11</v>
          </cell>
          <cell r="D542">
            <v>19</v>
          </cell>
          <cell r="E542">
            <v>3</v>
          </cell>
          <cell r="F542">
            <v>245641.42</v>
          </cell>
          <cell r="G542">
            <v>399167.33</v>
          </cell>
          <cell r="H542">
            <v>5.7599999999999998E-2</v>
          </cell>
        </row>
        <row r="543">
          <cell r="A543">
            <v>50</v>
          </cell>
          <cell r="B543">
            <v>43</v>
          </cell>
          <cell r="C543">
            <v>11</v>
          </cell>
          <cell r="D543">
            <v>19</v>
          </cell>
          <cell r="E543">
            <v>3</v>
          </cell>
          <cell r="F543">
            <v>228738.29</v>
          </cell>
          <cell r="G543">
            <v>371699.74</v>
          </cell>
          <cell r="H543">
            <v>5.7599999999999998E-2</v>
          </cell>
        </row>
        <row r="544">
          <cell r="A544">
            <v>51</v>
          </cell>
          <cell r="B544">
            <v>44</v>
          </cell>
          <cell r="C544">
            <v>11</v>
          </cell>
          <cell r="D544">
            <v>19</v>
          </cell>
          <cell r="E544">
            <v>3</v>
          </cell>
          <cell r="F544">
            <v>227670.42</v>
          </cell>
          <cell r="G544">
            <v>369964.43</v>
          </cell>
          <cell r="H544">
            <v>5.7599999999999998E-2</v>
          </cell>
        </row>
        <row r="545">
          <cell r="A545">
            <v>52</v>
          </cell>
          <cell r="B545">
            <v>45</v>
          </cell>
          <cell r="C545">
            <v>11</v>
          </cell>
          <cell r="D545">
            <v>19</v>
          </cell>
          <cell r="E545">
            <v>3</v>
          </cell>
          <cell r="F545">
            <v>227453.21</v>
          </cell>
          <cell r="G545">
            <v>369611.47</v>
          </cell>
          <cell r="H545">
            <v>5.7599999999999998E-2</v>
          </cell>
        </row>
        <row r="546">
          <cell r="A546">
            <v>57</v>
          </cell>
          <cell r="B546">
            <v>81</v>
          </cell>
          <cell r="C546">
            <v>10</v>
          </cell>
          <cell r="D546">
            <v>22</v>
          </cell>
          <cell r="E546">
            <v>3</v>
          </cell>
          <cell r="F546">
            <v>211210.23</v>
          </cell>
          <cell r="G546">
            <v>281613.62</v>
          </cell>
          <cell r="H546">
            <v>5.8999999999999997E-2</v>
          </cell>
        </row>
        <row r="547">
          <cell r="A547">
            <v>58</v>
          </cell>
          <cell r="B547">
            <v>84</v>
          </cell>
          <cell r="C547">
            <v>10</v>
          </cell>
          <cell r="D547">
            <v>22</v>
          </cell>
          <cell r="E547">
            <v>3</v>
          </cell>
          <cell r="F547">
            <v>290727.31</v>
          </cell>
          <cell r="G547">
            <v>539582.96</v>
          </cell>
          <cell r="H547">
            <v>5.8999999999999997E-2</v>
          </cell>
        </row>
        <row r="548">
          <cell r="A548">
            <v>61</v>
          </cell>
          <cell r="B548">
            <v>85</v>
          </cell>
          <cell r="C548">
            <v>10</v>
          </cell>
          <cell r="D548">
            <v>22</v>
          </cell>
          <cell r="E548">
            <v>3</v>
          </cell>
          <cell r="F548">
            <v>109957</v>
          </cell>
          <cell r="G548">
            <v>183261.66</v>
          </cell>
          <cell r="H548">
            <v>5.8999999999999997E-2</v>
          </cell>
        </row>
        <row r="549">
          <cell r="A549">
            <v>62</v>
          </cell>
          <cell r="B549">
            <v>86</v>
          </cell>
          <cell r="C549">
            <v>10</v>
          </cell>
          <cell r="D549">
            <v>22</v>
          </cell>
          <cell r="E549">
            <v>3</v>
          </cell>
          <cell r="F549">
            <v>206074.82</v>
          </cell>
          <cell r="G549">
            <v>274766.43</v>
          </cell>
          <cell r="H549">
            <v>5.8999999999999997E-2</v>
          </cell>
        </row>
        <row r="550">
          <cell r="A550">
            <v>64</v>
          </cell>
          <cell r="B550">
            <v>86</v>
          </cell>
          <cell r="C550">
            <v>10</v>
          </cell>
          <cell r="D550">
            <v>22</v>
          </cell>
          <cell r="E550">
            <v>3</v>
          </cell>
          <cell r="F550">
            <v>110146.84</v>
          </cell>
          <cell r="G550">
            <v>183578.08</v>
          </cell>
          <cell r="H550">
            <v>5.8999999999999997E-2</v>
          </cell>
        </row>
        <row r="551">
          <cell r="A551">
            <v>66</v>
          </cell>
          <cell r="B551">
            <v>88</v>
          </cell>
          <cell r="C551">
            <v>10</v>
          </cell>
          <cell r="D551">
            <v>22</v>
          </cell>
          <cell r="E551">
            <v>3</v>
          </cell>
          <cell r="F551">
            <v>146443.99</v>
          </cell>
          <cell r="G551">
            <v>183055.02</v>
          </cell>
          <cell r="H551">
            <v>5.8999999999999997E-2</v>
          </cell>
        </row>
        <row r="552">
          <cell r="A552">
            <v>67</v>
          </cell>
          <cell r="B552">
            <v>91</v>
          </cell>
          <cell r="C552">
            <v>10</v>
          </cell>
          <cell r="D552">
            <v>22</v>
          </cell>
          <cell r="E552">
            <v>3</v>
          </cell>
          <cell r="F552">
            <v>196422.63</v>
          </cell>
          <cell r="G552">
            <v>261896.84</v>
          </cell>
          <cell r="H552">
            <v>5.8999999999999997E-2</v>
          </cell>
        </row>
        <row r="553">
          <cell r="A553">
            <v>68</v>
          </cell>
          <cell r="B553">
            <v>89</v>
          </cell>
          <cell r="C553">
            <v>10</v>
          </cell>
          <cell r="D553">
            <v>22</v>
          </cell>
          <cell r="E553">
            <v>3</v>
          </cell>
          <cell r="F553">
            <v>127756.85</v>
          </cell>
          <cell r="G553">
            <v>170342.44</v>
          </cell>
          <cell r="H553">
            <v>5.8999999999999997E-2</v>
          </cell>
        </row>
        <row r="554">
          <cell r="A554">
            <v>69</v>
          </cell>
          <cell r="B554">
            <v>89</v>
          </cell>
          <cell r="C554">
            <v>10</v>
          </cell>
          <cell r="D554">
            <v>22</v>
          </cell>
          <cell r="E554">
            <v>3</v>
          </cell>
          <cell r="F554">
            <v>144791.07999999999</v>
          </cell>
          <cell r="G554">
            <v>170342.44</v>
          </cell>
          <cell r="H554">
            <v>5.8999999999999997E-2</v>
          </cell>
        </row>
        <row r="555">
          <cell r="A555">
            <v>70</v>
          </cell>
          <cell r="B555">
            <v>91</v>
          </cell>
          <cell r="C555">
            <v>10</v>
          </cell>
          <cell r="D555">
            <v>22</v>
          </cell>
          <cell r="E555">
            <v>3</v>
          </cell>
          <cell r="F555">
            <v>139132.69</v>
          </cell>
          <cell r="G555">
            <v>163685.54</v>
          </cell>
          <cell r="H555">
            <v>5.8999999999999997E-2</v>
          </cell>
        </row>
        <row r="556">
          <cell r="A556">
            <v>71</v>
          </cell>
          <cell r="B556">
            <v>92</v>
          </cell>
          <cell r="C556">
            <v>10</v>
          </cell>
          <cell r="D556">
            <v>22</v>
          </cell>
          <cell r="E556">
            <v>3</v>
          </cell>
          <cell r="F556">
            <v>139691.4</v>
          </cell>
          <cell r="G556">
            <v>164342.84</v>
          </cell>
          <cell r="H556">
            <v>5.8999999999999997E-2</v>
          </cell>
        </row>
        <row r="557">
          <cell r="A557">
            <v>74</v>
          </cell>
          <cell r="B557">
            <v>94</v>
          </cell>
          <cell r="C557">
            <v>10</v>
          </cell>
          <cell r="D557">
            <v>22</v>
          </cell>
          <cell r="E557">
            <v>3</v>
          </cell>
          <cell r="F557">
            <v>151006.87</v>
          </cell>
          <cell r="G557">
            <v>254327.37</v>
          </cell>
          <cell r="H557">
            <v>5.8999999999999997E-2</v>
          </cell>
        </row>
        <row r="558">
          <cell r="A558">
            <v>75</v>
          </cell>
          <cell r="B558">
            <v>73</v>
          </cell>
          <cell r="C558">
            <v>10</v>
          </cell>
          <cell r="D558">
            <v>25</v>
          </cell>
          <cell r="E558">
            <v>3</v>
          </cell>
          <cell r="F558">
            <v>204985.23</v>
          </cell>
          <cell r="G558">
            <v>409970.44</v>
          </cell>
          <cell r="H558">
            <v>6.0400000000000002E-2</v>
          </cell>
        </row>
        <row r="559">
          <cell r="A559">
            <v>76</v>
          </cell>
          <cell r="B559">
            <v>75</v>
          </cell>
          <cell r="C559">
            <v>10</v>
          </cell>
          <cell r="D559">
            <v>17</v>
          </cell>
          <cell r="E559">
            <v>3</v>
          </cell>
          <cell r="F559">
            <v>561742.91</v>
          </cell>
          <cell r="G559">
            <v>1123485.81</v>
          </cell>
          <cell r="H559">
            <v>5.6599999999999998E-2</v>
          </cell>
        </row>
        <row r="560">
          <cell r="A560">
            <v>77</v>
          </cell>
          <cell r="B560">
            <v>74</v>
          </cell>
          <cell r="C560">
            <v>10</v>
          </cell>
          <cell r="D560">
            <v>25</v>
          </cell>
          <cell r="E560">
            <v>3</v>
          </cell>
          <cell r="F560">
            <v>198693.26</v>
          </cell>
          <cell r="G560">
            <v>397386.54</v>
          </cell>
          <cell r="H560">
            <v>6.0400000000000002E-2</v>
          </cell>
        </row>
        <row r="561">
          <cell r="A561">
            <v>78</v>
          </cell>
          <cell r="B561">
            <v>95</v>
          </cell>
          <cell r="C561">
            <v>10</v>
          </cell>
          <cell r="D561">
            <v>22</v>
          </cell>
          <cell r="E561">
            <v>3</v>
          </cell>
          <cell r="F561">
            <v>152473.07999999999</v>
          </cell>
          <cell r="G561">
            <v>256796.77</v>
          </cell>
          <cell r="H561">
            <v>5.8999999999999997E-2</v>
          </cell>
        </row>
        <row r="562">
          <cell r="A562">
            <v>81</v>
          </cell>
          <cell r="B562">
            <v>97</v>
          </cell>
          <cell r="C562">
            <v>10</v>
          </cell>
          <cell r="D562">
            <v>22</v>
          </cell>
          <cell r="E562">
            <v>3</v>
          </cell>
          <cell r="F562">
            <v>151147.35</v>
          </cell>
          <cell r="G562">
            <v>254563.94</v>
          </cell>
          <cell r="H562">
            <v>5.8999999999999997E-2</v>
          </cell>
        </row>
        <row r="563">
          <cell r="A563">
            <v>83</v>
          </cell>
          <cell r="B563">
            <v>98</v>
          </cell>
          <cell r="C563">
            <v>10</v>
          </cell>
          <cell r="D563">
            <v>25</v>
          </cell>
          <cell r="E563">
            <v>3</v>
          </cell>
          <cell r="F563">
            <v>271117.5</v>
          </cell>
          <cell r="G563">
            <v>542235</v>
          </cell>
          <cell r="H563">
            <v>6.0400000000000002E-2</v>
          </cell>
        </row>
        <row r="564">
          <cell r="A564">
            <v>84</v>
          </cell>
          <cell r="B564">
            <v>98</v>
          </cell>
          <cell r="C564">
            <v>10</v>
          </cell>
          <cell r="D564">
            <v>25</v>
          </cell>
          <cell r="E564">
            <v>3</v>
          </cell>
          <cell r="F564">
            <v>159480.88</v>
          </cell>
          <cell r="G564">
            <v>255169.42</v>
          </cell>
          <cell r="H564">
            <v>6.0400000000000002E-2</v>
          </cell>
        </row>
        <row r="565">
          <cell r="A565">
            <v>86</v>
          </cell>
          <cell r="B565">
            <v>99</v>
          </cell>
          <cell r="C565">
            <v>10</v>
          </cell>
          <cell r="D565">
            <v>22</v>
          </cell>
          <cell r="E565">
            <v>3</v>
          </cell>
          <cell r="F565">
            <v>289066.99</v>
          </cell>
          <cell r="G565">
            <v>578134.03</v>
          </cell>
          <cell r="H565">
            <v>5.8999999999999997E-2</v>
          </cell>
        </row>
        <row r="566">
          <cell r="A566">
            <v>87</v>
          </cell>
          <cell r="B566">
            <v>98</v>
          </cell>
          <cell r="C566">
            <v>10</v>
          </cell>
          <cell r="D566">
            <v>22</v>
          </cell>
          <cell r="E566">
            <v>3</v>
          </cell>
          <cell r="F566">
            <v>151506.84</v>
          </cell>
          <cell r="G566">
            <v>255169.42</v>
          </cell>
          <cell r="H566">
            <v>5.8999999999999997E-2</v>
          </cell>
        </row>
        <row r="567">
          <cell r="A567">
            <v>88</v>
          </cell>
          <cell r="B567">
            <v>99</v>
          </cell>
          <cell r="C567">
            <v>10</v>
          </cell>
          <cell r="D567">
            <v>22</v>
          </cell>
          <cell r="E567">
            <v>3</v>
          </cell>
          <cell r="F567">
            <v>151427.93</v>
          </cell>
          <cell r="G567">
            <v>255036.52</v>
          </cell>
          <cell r="H567">
            <v>5.8999999999999997E-2</v>
          </cell>
        </row>
        <row r="568">
          <cell r="A568">
            <v>89</v>
          </cell>
          <cell r="B568">
            <v>79</v>
          </cell>
          <cell r="C568">
            <v>10</v>
          </cell>
          <cell r="D568">
            <v>17</v>
          </cell>
          <cell r="E568">
            <v>3</v>
          </cell>
          <cell r="F568">
            <v>557892.38</v>
          </cell>
          <cell r="G568">
            <v>1115784.76</v>
          </cell>
          <cell r="H568">
            <v>5.6599999999999998E-2</v>
          </cell>
        </row>
        <row r="569">
          <cell r="A569">
            <v>93</v>
          </cell>
          <cell r="B569">
            <v>91</v>
          </cell>
          <cell r="C569">
            <v>15</v>
          </cell>
          <cell r="D569">
            <v>24</v>
          </cell>
          <cell r="E569">
            <v>3</v>
          </cell>
          <cell r="F569">
            <v>71728.960000000006</v>
          </cell>
          <cell r="G569">
            <v>95638.64</v>
          </cell>
          <cell r="H569">
            <v>5.9900000000000002E-2</v>
          </cell>
        </row>
        <row r="570">
          <cell r="A570">
            <v>94</v>
          </cell>
          <cell r="B570">
            <v>93</v>
          </cell>
          <cell r="C570">
            <v>15</v>
          </cell>
          <cell r="D570">
            <v>24</v>
          </cell>
          <cell r="E570">
            <v>3</v>
          </cell>
          <cell r="F570">
            <v>198308.25</v>
          </cell>
          <cell r="G570">
            <v>396616.5</v>
          </cell>
          <cell r="H570">
            <v>5.9900000000000002E-2</v>
          </cell>
        </row>
        <row r="571">
          <cell r="A571">
            <v>95</v>
          </cell>
          <cell r="B571">
            <v>93</v>
          </cell>
          <cell r="C571">
            <v>15</v>
          </cell>
          <cell r="D571">
            <v>24</v>
          </cell>
          <cell r="E571">
            <v>3</v>
          </cell>
          <cell r="F571">
            <v>134849.62</v>
          </cell>
          <cell r="G571">
            <v>190375.94</v>
          </cell>
          <cell r="H571">
            <v>5.9900000000000002E-2</v>
          </cell>
        </row>
        <row r="572">
          <cell r="A572">
            <v>100</v>
          </cell>
          <cell r="B572">
            <v>108</v>
          </cell>
          <cell r="C572">
            <v>15</v>
          </cell>
          <cell r="D572">
            <v>22</v>
          </cell>
          <cell r="E572">
            <v>3</v>
          </cell>
          <cell r="F572">
            <v>113475.29</v>
          </cell>
          <cell r="G572">
            <v>226950.59</v>
          </cell>
          <cell r="H572">
            <v>5.8999999999999997E-2</v>
          </cell>
        </row>
        <row r="573">
          <cell r="A573">
            <v>101</v>
          </cell>
          <cell r="B573">
            <v>108</v>
          </cell>
          <cell r="C573">
            <v>15</v>
          </cell>
          <cell r="D573">
            <v>22</v>
          </cell>
          <cell r="E573">
            <v>3</v>
          </cell>
          <cell r="F573">
            <v>127659.71</v>
          </cell>
          <cell r="G573">
            <v>226950.59</v>
          </cell>
          <cell r="H573">
            <v>5.8999999999999997E-2</v>
          </cell>
        </row>
        <row r="574">
          <cell r="A574">
            <v>102</v>
          </cell>
          <cell r="B574">
            <v>109</v>
          </cell>
          <cell r="C574">
            <v>15</v>
          </cell>
          <cell r="D574">
            <v>22</v>
          </cell>
          <cell r="E574">
            <v>3</v>
          </cell>
          <cell r="F574">
            <v>237470.73</v>
          </cell>
          <cell r="G574">
            <v>474941.48</v>
          </cell>
          <cell r="H574">
            <v>5.8999999999999997E-2</v>
          </cell>
        </row>
        <row r="575">
          <cell r="A575">
            <v>103</v>
          </cell>
          <cell r="B575">
            <v>108</v>
          </cell>
          <cell r="C575">
            <v>15</v>
          </cell>
          <cell r="D575">
            <v>22</v>
          </cell>
          <cell r="E575">
            <v>3</v>
          </cell>
          <cell r="F575">
            <v>134751.92000000001</v>
          </cell>
          <cell r="G575">
            <v>226950.59</v>
          </cell>
          <cell r="H575">
            <v>5.8999999999999997E-2</v>
          </cell>
        </row>
        <row r="576">
          <cell r="A576">
            <v>104</v>
          </cell>
          <cell r="B576">
            <v>109</v>
          </cell>
          <cell r="C576">
            <v>15</v>
          </cell>
          <cell r="D576">
            <v>22</v>
          </cell>
          <cell r="E576">
            <v>3</v>
          </cell>
          <cell r="F576">
            <v>153657.54</v>
          </cell>
          <cell r="G576">
            <v>223501.86</v>
          </cell>
          <cell r="H576">
            <v>5.8999999999999997E-2</v>
          </cell>
        </row>
        <row r="577">
          <cell r="A577">
            <v>105</v>
          </cell>
          <cell r="B577">
            <v>109</v>
          </cell>
          <cell r="C577">
            <v>15</v>
          </cell>
          <cell r="D577">
            <v>22</v>
          </cell>
          <cell r="E577">
            <v>3</v>
          </cell>
          <cell r="F577">
            <v>153657.54</v>
          </cell>
          <cell r="G577">
            <v>223501.86</v>
          </cell>
          <cell r="H577">
            <v>5.8999999999999997E-2</v>
          </cell>
        </row>
        <row r="578">
          <cell r="A578">
            <v>106</v>
          </cell>
          <cell r="B578">
            <v>110</v>
          </cell>
          <cell r="C578">
            <v>15</v>
          </cell>
          <cell r="D578">
            <v>22</v>
          </cell>
          <cell r="E578">
            <v>3</v>
          </cell>
          <cell r="F578">
            <v>152409.99</v>
          </cell>
          <cell r="G578">
            <v>221687.26</v>
          </cell>
          <cell r="H578">
            <v>5.8999999999999997E-2</v>
          </cell>
        </row>
        <row r="579">
          <cell r="A579">
            <v>108</v>
          </cell>
          <cell r="B579">
            <v>111</v>
          </cell>
          <cell r="C579">
            <v>15</v>
          </cell>
          <cell r="D579">
            <v>22</v>
          </cell>
          <cell r="E579">
            <v>3</v>
          </cell>
          <cell r="F579">
            <v>150437.44</v>
          </cell>
          <cell r="G579">
            <v>218818.07</v>
          </cell>
          <cell r="H579">
            <v>5.8999999999999997E-2</v>
          </cell>
        </row>
        <row r="580">
          <cell r="A580">
            <v>109</v>
          </cell>
          <cell r="B580">
            <v>111</v>
          </cell>
          <cell r="C580">
            <v>15</v>
          </cell>
          <cell r="D580">
            <v>22</v>
          </cell>
          <cell r="E580">
            <v>3</v>
          </cell>
          <cell r="F580">
            <v>150437.44</v>
          </cell>
          <cell r="G580">
            <v>218818.07</v>
          </cell>
          <cell r="H580">
            <v>5.8999999999999997E-2</v>
          </cell>
        </row>
        <row r="581">
          <cell r="A581">
            <v>110</v>
          </cell>
          <cell r="B581">
            <v>112</v>
          </cell>
          <cell r="C581">
            <v>15</v>
          </cell>
          <cell r="D581">
            <v>22</v>
          </cell>
          <cell r="E581">
            <v>3</v>
          </cell>
          <cell r="F581">
            <v>150964.54</v>
          </cell>
          <cell r="G581">
            <v>219584.8</v>
          </cell>
          <cell r="H581">
            <v>5.8999999999999997E-2</v>
          </cell>
        </row>
        <row r="582">
          <cell r="A582">
            <v>111</v>
          </cell>
          <cell r="B582">
            <v>112</v>
          </cell>
          <cell r="C582">
            <v>20</v>
          </cell>
          <cell r="D582">
            <v>22</v>
          </cell>
          <cell r="E582">
            <v>3</v>
          </cell>
          <cell r="F582">
            <v>137240.5</v>
          </cell>
          <cell r="G582">
            <v>219584.8</v>
          </cell>
          <cell r="H582">
            <v>5.8999999999999997E-2</v>
          </cell>
        </row>
        <row r="583">
          <cell r="A583">
            <v>113</v>
          </cell>
          <cell r="B583">
            <v>112</v>
          </cell>
          <cell r="C583">
            <v>20</v>
          </cell>
          <cell r="D583">
            <v>22</v>
          </cell>
          <cell r="E583">
            <v>3</v>
          </cell>
          <cell r="F583">
            <v>137240.5</v>
          </cell>
          <cell r="G583">
            <v>219584.8</v>
          </cell>
          <cell r="H583">
            <v>5.8999999999999997E-2</v>
          </cell>
        </row>
        <row r="584">
          <cell r="A584">
            <v>114</v>
          </cell>
          <cell r="B584">
            <v>112</v>
          </cell>
          <cell r="C584">
            <v>20</v>
          </cell>
          <cell r="D584">
            <v>22</v>
          </cell>
          <cell r="E584">
            <v>3</v>
          </cell>
          <cell r="F584">
            <v>137240.5</v>
          </cell>
          <cell r="G584">
            <v>219584.8</v>
          </cell>
          <cell r="H584">
            <v>5.8999999999999997E-2</v>
          </cell>
        </row>
        <row r="585">
          <cell r="A585">
            <v>115</v>
          </cell>
          <cell r="B585">
            <v>112</v>
          </cell>
          <cell r="C585">
            <v>20</v>
          </cell>
          <cell r="D585">
            <v>22</v>
          </cell>
          <cell r="E585">
            <v>3</v>
          </cell>
          <cell r="F585">
            <v>137240.5</v>
          </cell>
          <cell r="G585">
            <v>219584.8</v>
          </cell>
          <cell r="H585">
            <v>5.8999999999999997E-2</v>
          </cell>
        </row>
        <row r="586">
          <cell r="A586">
            <v>116</v>
          </cell>
          <cell r="B586">
            <v>113</v>
          </cell>
          <cell r="C586">
            <v>20</v>
          </cell>
          <cell r="D586">
            <v>22</v>
          </cell>
          <cell r="E586">
            <v>3</v>
          </cell>
          <cell r="F586">
            <v>137441.73000000001</v>
          </cell>
          <cell r="G586">
            <v>219906.76</v>
          </cell>
          <cell r="H586">
            <v>5.8999999999999997E-2</v>
          </cell>
        </row>
        <row r="587">
          <cell r="A587">
            <v>117</v>
          </cell>
          <cell r="B587">
            <v>114</v>
          </cell>
          <cell r="C587">
            <v>20</v>
          </cell>
          <cell r="D587">
            <v>22</v>
          </cell>
          <cell r="E587">
            <v>3</v>
          </cell>
          <cell r="F587">
            <v>137373.07</v>
          </cell>
          <cell r="G587">
            <v>219796.89</v>
          </cell>
          <cell r="H587">
            <v>5.8999999999999997E-2</v>
          </cell>
        </row>
        <row r="588">
          <cell r="A588">
            <v>118</v>
          </cell>
          <cell r="B588">
            <v>115</v>
          </cell>
          <cell r="C588">
            <v>20</v>
          </cell>
          <cell r="D588">
            <v>22</v>
          </cell>
          <cell r="E588">
            <v>3</v>
          </cell>
          <cell r="F588">
            <v>137208.74</v>
          </cell>
          <cell r="G588">
            <v>219534</v>
          </cell>
          <cell r="H588">
            <v>5.8999999999999997E-2</v>
          </cell>
        </row>
        <row r="589">
          <cell r="A589">
            <v>119</v>
          </cell>
          <cell r="B589">
            <v>116</v>
          </cell>
          <cell r="C589">
            <v>20</v>
          </cell>
          <cell r="D589">
            <v>22</v>
          </cell>
          <cell r="E589">
            <v>3</v>
          </cell>
          <cell r="F589">
            <v>137058.13</v>
          </cell>
          <cell r="G589">
            <v>219292.99</v>
          </cell>
          <cell r="H589">
            <v>5.8999999999999997E-2</v>
          </cell>
        </row>
        <row r="590">
          <cell r="A590">
            <v>121</v>
          </cell>
          <cell r="B590">
            <v>119</v>
          </cell>
          <cell r="C590">
            <v>20</v>
          </cell>
          <cell r="D590">
            <v>24</v>
          </cell>
          <cell r="E590">
            <v>3</v>
          </cell>
          <cell r="F590">
            <v>137376.07999999999</v>
          </cell>
          <cell r="G590">
            <v>209334.99</v>
          </cell>
          <cell r="H590">
            <v>5.9900000000000002E-2</v>
          </cell>
        </row>
        <row r="591">
          <cell r="A591">
            <v>122</v>
          </cell>
          <cell r="B591">
            <v>119</v>
          </cell>
          <cell r="C591">
            <v>20</v>
          </cell>
          <cell r="D591">
            <v>24</v>
          </cell>
          <cell r="E591">
            <v>3</v>
          </cell>
          <cell r="F591">
            <v>137376.07999999999</v>
          </cell>
          <cell r="G591">
            <v>209334.99</v>
          </cell>
          <cell r="H591">
            <v>5.9900000000000002E-2</v>
          </cell>
        </row>
        <row r="592">
          <cell r="A592">
            <v>123</v>
          </cell>
          <cell r="B592">
            <v>120</v>
          </cell>
          <cell r="C592">
            <v>20</v>
          </cell>
          <cell r="D592">
            <v>24</v>
          </cell>
          <cell r="E592">
            <v>3</v>
          </cell>
          <cell r="F592">
            <v>135913.04</v>
          </cell>
          <cell r="G592">
            <v>207105.58</v>
          </cell>
          <cell r="H592">
            <v>5.9900000000000002E-2</v>
          </cell>
        </row>
        <row r="593">
          <cell r="A593">
            <v>124</v>
          </cell>
          <cell r="B593">
            <v>120</v>
          </cell>
          <cell r="C593">
            <v>20</v>
          </cell>
          <cell r="D593">
            <v>24</v>
          </cell>
          <cell r="E593">
            <v>3</v>
          </cell>
          <cell r="F593">
            <v>135913.04</v>
          </cell>
          <cell r="G593">
            <v>207105.58</v>
          </cell>
          <cell r="H593">
            <v>5.9900000000000002E-2</v>
          </cell>
        </row>
        <row r="594">
          <cell r="A594">
            <v>125</v>
          </cell>
          <cell r="B594">
            <v>120</v>
          </cell>
          <cell r="C594">
            <v>20</v>
          </cell>
          <cell r="D594">
            <v>24</v>
          </cell>
          <cell r="E594">
            <v>3</v>
          </cell>
          <cell r="F594">
            <v>135913.04</v>
          </cell>
          <cell r="G594">
            <v>207105.58</v>
          </cell>
          <cell r="H594">
            <v>5.6500000000000002E-2</v>
          </cell>
        </row>
        <row r="595">
          <cell r="A595">
            <v>126</v>
          </cell>
          <cell r="B595">
            <v>121</v>
          </cell>
          <cell r="C595">
            <v>20</v>
          </cell>
          <cell r="D595">
            <v>24</v>
          </cell>
          <cell r="E595">
            <v>3</v>
          </cell>
          <cell r="F595">
            <v>136255.09</v>
          </cell>
          <cell r="G595">
            <v>207626.77</v>
          </cell>
          <cell r="H595">
            <v>4.7190000000000003E-2</v>
          </cell>
        </row>
        <row r="596">
          <cell r="A596">
            <v>127</v>
          </cell>
          <cell r="B596">
            <v>121</v>
          </cell>
          <cell r="C596">
            <v>20</v>
          </cell>
          <cell r="D596">
            <v>24</v>
          </cell>
          <cell r="E596">
            <v>3</v>
          </cell>
          <cell r="F596">
            <v>136255.09</v>
          </cell>
          <cell r="G596">
            <v>207626.77</v>
          </cell>
          <cell r="H596">
            <v>5.9900000000000002E-2</v>
          </cell>
        </row>
        <row r="597">
          <cell r="A597">
            <v>128</v>
          </cell>
          <cell r="B597">
            <v>121</v>
          </cell>
          <cell r="C597">
            <v>20</v>
          </cell>
          <cell r="D597">
            <v>24</v>
          </cell>
          <cell r="E597">
            <v>3</v>
          </cell>
          <cell r="F597">
            <v>136255.09</v>
          </cell>
          <cell r="G597">
            <v>207626.77</v>
          </cell>
          <cell r="H597">
            <v>5.9900000000000002E-2</v>
          </cell>
        </row>
        <row r="598">
          <cell r="A598">
            <v>40001</v>
          </cell>
          <cell r="B598">
            <v>132</v>
          </cell>
          <cell r="C598">
            <v>20</v>
          </cell>
          <cell r="D598">
            <v>24</v>
          </cell>
          <cell r="E598">
            <v>3</v>
          </cell>
          <cell r="F598">
            <v>116050.8</v>
          </cell>
          <cell r="G598">
            <v>195453.99</v>
          </cell>
          <cell r="H598">
            <v>5.9900000000000002E-2</v>
          </cell>
        </row>
        <row r="599">
          <cell r="A599">
            <v>40002</v>
          </cell>
          <cell r="B599">
            <v>133</v>
          </cell>
          <cell r="C599">
            <v>20</v>
          </cell>
          <cell r="D599">
            <v>24</v>
          </cell>
          <cell r="E599">
            <v>3</v>
          </cell>
          <cell r="F599">
            <v>206925.48</v>
          </cell>
          <cell r="G599">
            <v>413850.94</v>
          </cell>
          <cell r="H599">
            <v>5.9900000000000002E-2</v>
          </cell>
        </row>
        <row r="600">
          <cell r="A600">
            <v>40003</v>
          </cell>
          <cell r="B600">
            <v>134</v>
          </cell>
          <cell r="C600">
            <v>20</v>
          </cell>
          <cell r="D600">
            <v>20</v>
          </cell>
          <cell r="E600">
            <v>3</v>
          </cell>
          <cell r="F600">
            <v>420042.83</v>
          </cell>
          <cell r="G600">
            <v>840085.66</v>
          </cell>
          <cell r="H600">
            <v>5.8000000000000003E-2</v>
          </cell>
        </row>
        <row r="601">
          <cell r="A601">
            <v>40004</v>
          </cell>
          <cell r="B601">
            <v>133</v>
          </cell>
          <cell r="C601">
            <v>20</v>
          </cell>
          <cell r="D601">
            <v>24</v>
          </cell>
          <cell r="E601">
            <v>3</v>
          </cell>
          <cell r="F601">
            <v>127806.91</v>
          </cell>
          <cell r="G601">
            <v>194753.39</v>
          </cell>
          <cell r="H601">
            <v>5.9900000000000002E-2</v>
          </cell>
        </row>
        <row r="602">
          <cell r="A602">
            <v>40005</v>
          </cell>
          <cell r="B602">
            <v>133</v>
          </cell>
          <cell r="C602">
            <v>20</v>
          </cell>
          <cell r="D602">
            <v>24</v>
          </cell>
          <cell r="E602">
            <v>3</v>
          </cell>
          <cell r="F602">
            <v>127806.91</v>
          </cell>
          <cell r="G602">
            <v>194753.39</v>
          </cell>
          <cell r="H602">
            <v>5.9900000000000002E-2</v>
          </cell>
        </row>
        <row r="603">
          <cell r="A603">
            <v>40006</v>
          </cell>
          <cell r="B603">
            <v>134</v>
          </cell>
          <cell r="C603">
            <v>20</v>
          </cell>
          <cell r="D603">
            <v>24</v>
          </cell>
          <cell r="E603">
            <v>3</v>
          </cell>
          <cell r="F603">
            <v>126012.85</v>
          </cell>
          <cell r="G603">
            <v>192019.58</v>
          </cell>
          <cell r="H603">
            <v>5.9900000000000002E-2</v>
          </cell>
        </row>
        <row r="604">
          <cell r="A604">
            <v>40007</v>
          </cell>
          <cell r="B604">
            <v>134</v>
          </cell>
          <cell r="C604">
            <v>20</v>
          </cell>
          <cell r="D604">
            <v>24</v>
          </cell>
          <cell r="E604">
            <v>3</v>
          </cell>
          <cell r="F604">
            <v>126012.85</v>
          </cell>
          <cell r="G604">
            <v>192019.58</v>
          </cell>
          <cell r="H604">
            <v>5.9900000000000002E-2</v>
          </cell>
        </row>
        <row r="605">
          <cell r="A605">
            <v>40008</v>
          </cell>
          <cell r="B605">
            <v>135</v>
          </cell>
          <cell r="C605">
            <v>20</v>
          </cell>
          <cell r="D605">
            <v>24</v>
          </cell>
          <cell r="E605">
            <v>3</v>
          </cell>
          <cell r="F605">
            <v>144372.5</v>
          </cell>
          <cell r="G605">
            <v>192496.65</v>
          </cell>
          <cell r="H605">
            <v>5.9900000000000002E-2</v>
          </cell>
        </row>
        <row r="606">
          <cell r="A606">
            <v>40009</v>
          </cell>
          <cell r="B606">
            <v>136</v>
          </cell>
          <cell r="C606">
            <v>20</v>
          </cell>
          <cell r="D606">
            <v>24</v>
          </cell>
          <cell r="E606">
            <v>3</v>
          </cell>
          <cell r="F606">
            <v>125749.35</v>
          </cell>
          <cell r="G606">
            <v>191618.06</v>
          </cell>
          <cell r="H606">
            <v>5.9900000000000002E-2</v>
          </cell>
        </row>
        <row r="607">
          <cell r="A607">
            <v>40010</v>
          </cell>
          <cell r="B607">
            <v>137</v>
          </cell>
          <cell r="C607">
            <v>20</v>
          </cell>
          <cell r="D607">
            <v>24</v>
          </cell>
          <cell r="E607">
            <v>3</v>
          </cell>
          <cell r="F607">
            <v>126226.14</v>
          </cell>
          <cell r="G607">
            <v>192344.59</v>
          </cell>
          <cell r="H607">
            <v>5.9900000000000002E-2</v>
          </cell>
        </row>
        <row r="608">
          <cell r="A608">
            <v>40011</v>
          </cell>
          <cell r="B608">
            <v>139</v>
          </cell>
          <cell r="C608">
            <v>5</v>
          </cell>
          <cell r="D608">
            <v>24</v>
          </cell>
          <cell r="E608">
            <v>3</v>
          </cell>
          <cell r="F608">
            <v>143684.10999999999</v>
          </cell>
          <cell r="G608">
            <v>191578.81</v>
          </cell>
          <cell r="H608">
            <v>5.9900000000000002E-2</v>
          </cell>
        </row>
        <row r="609">
          <cell r="A609">
            <v>40012</v>
          </cell>
          <cell r="B609">
            <v>145</v>
          </cell>
          <cell r="C609">
            <v>5</v>
          </cell>
          <cell r="D609">
            <v>24</v>
          </cell>
          <cell r="E609">
            <v>3</v>
          </cell>
          <cell r="F609">
            <v>119715.92</v>
          </cell>
          <cell r="G609">
            <v>182424.24</v>
          </cell>
          <cell r="H609">
            <v>5.9900000000000002E-2</v>
          </cell>
        </row>
        <row r="610">
          <cell r="A610">
            <v>40022</v>
          </cell>
          <cell r="B610">
            <v>160</v>
          </cell>
          <cell r="C610">
            <v>5</v>
          </cell>
          <cell r="D610">
            <v>24</v>
          </cell>
          <cell r="E610">
            <v>3</v>
          </cell>
          <cell r="F610">
            <v>129582.44</v>
          </cell>
          <cell r="G610">
            <v>172776.59</v>
          </cell>
          <cell r="H610">
            <v>5.9900000000000002E-2</v>
          </cell>
        </row>
        <row r="611">
          <cell r="A611">
            <v>40023</v>
          </cell>
          <cell r="B611">
            <v>161</v>
          </cell>
          <cell r="C611">
            <v>5</v>
          </cell>
          <cell r="D611">
            <v>24</v>
          </cell>
          <cell r="E611">
            <v>3</v>
          </cell>
          <cell r="F611">
            <v>130177.71</v>
          </cell>
          <cell r="G611">
            <v>195266.56</v>
          </cell>
          <cell r="H611">
            <v>5.9900000000000002E-2</v>
          </cell>
        </row>
        <row r="612">
          <cell r="A612">
            <v>40024</v>
          </cell>
          <cell r="B612">
            <v>162</v>
          </cell>
          <cell r="C612">
            <v>5</v>
          </cell>
          <cell r="D612">
            <v>24</v>
          </cell>
          <cell r="E612">
            <v>3</v>
          </cell>
          <cell r="F612">
            <v>130086.78</v>
          </cell>
          <cell r="G612">
            <v>195130.16</v>
          </cell>
          <cell r="H612">
            <v>5.9900000000000002E-2</v>
          </cell>
        </row>
        <row r="613">
          <cell r="A613">
            <v>40025</v>
          </cell>
          <cell r="B613">
            <v>166</v>
          </cell>
          <cell r="C613">
            <v>15</v>
          </cell>
          <cell r="D613">
            <v>25</v>
          </cell>
          <cell r="E613">
            <v>2</v>
          </cell>
          <cell r="F613">
            <v>130159.8</v>
          </cell>
          <cell r="G613">
            <v>162699.75</v>
          </cell>
          <cell r="H613">
            <v>5.9900000000000002E-2</v>
          </cell>
        </row>
        <row r="614">
          <cell r="A614">
            <v>40026</v>
          </cell>
          <cell r="B614">
            <v>166</v>
          </cell>
          <cell r="C614">
            <v>15</v>
          </cell>
          <cell r="D614">
            <v>25</v>
          </cell>
          <cell r="E614">
            <v>2</v>
          </cell>
          <cell r="F614">
            <v>130159.8</v>
          </cell>
          <cell r="G614">
            <v>162699.75</v>
          </cell>
          <cell r="H614">
            <v>5.9900000000000002E-2</v>
          </cell>
        </row>
        <row r="615">
          <cell r="A615">
            <v>40027</v>
          </cell>
          <cell r="B615">
            <v>166</v>
          </cell>
          <cell r="C615">
            <v>15</v>
          </cell>
          <cell r="D615">
            <v>25</v>
          </cell>
          <cell r="E615">
            <v>2</v>
          </cell>
          <cell r="F615">
            <v>130159.8</v>
          </cell>
          <cell r="G615">
            <v>162699.75</v>
          </cell>
          <cell r="H615">
            <v>5.9900000000000002E-2</v>
          </cell>
        </row>
        <row r="616">
          <cell r="A616">
            <v>40028</v>
          </cell>
          <cell r="B616">
            <v>166</v>
          </cell>
          <cell r="C616">
            <v>15</v>
          </cell>
          <cell r="D616">
            <v>25</v>
          </cell>
          <cell r="E616">
            <v>2</v>
          </cell>
          <cell r="F616">
            <v>124923.48</v>
          </cell>
          <cell r="G616">
            <v>156154.35</v>
          </cell>
          <cell r="H616">
            <v>5.9900000000000002E-2</v>
          </cell>
        </row>
        <row r="617">
          <cell r="A617">
            <v>40029</v>
          </cell>
          <cell r="B617">
            <v>168</v>
          </cell>
          <cell r="C617">
            <v>15</v>
          </cell>
          <cell r="D617">
            <v>25</v>
          </cell>
          <cell r="E617">
            <v>2</v>
          </cell>
          <cell r="F617">
            <v>125185.08</v>
          </cell>
          <cell r="G617">
            <v>156481.35</v>
          </cell>
          <cell r="H617">
            <v>5.9900000000000002E-2</v>
          </cell>
        </row>
        <row r="618">
          <cell r="A618">
            <v>40030</v>
          </cell>
          <cell r="B618">
            <v>170</v>
          </cell>
          <cell r="C618">
            <v>15</v>
          </cell>
          <cell r="D618">
            <v>25</v>
          </cell>
          <cell r="E618">
            <v>2</v>
          </cell>
          <cell r="F618">
            <v>124526.28</v>
          </cell>
          <cell r="G618">
            <v>155657.85</v>
          </cell>
          <cell r="H618">
            <v>5.9900000000000002E-2</v>
          </cell>
        </row>
        <row r="619">
          <cell r="A619">
            <v>40031</v>
          </cell>
          <cell r="B619">
            <v>171</v>
          </cell>
          <cell r="C619">
            <v>15</v>
          </cell>
          <cell r="D619">
            <v>25</v>
          </cell>
          <cell r="E619">
            <v>2</v>
          </cell>
          <cell r="F619">
            <v>124761.24</v>
          </cell>
          <cell r="G619">
            <v>155951.54999999999</v>
          </cell>
          <cell r="H619">
            <v>5.9900000000000002E-2</v>
          </cell>
        </row>
        <row r="620">
          <cell r="A620">
            <v>40032</v>
          </cell>
          <cell r="B620">
            <v>172</v>
          </cell>
          <cell r="C620">
            <v>15</v>
          </cell>
          <cell r="D620">
            <v>25</v>
          </cell>
          <cell r="E620">
            <v>2</v>
          </cell>
          <cell r="F620">
            <v>124810.92</v>
          </cell>
          <cell r="G620">
            <v>156013.65</v>
          </cell>
          <cell r="H620">
            <v>5.9900000000000002E-2</v>
          </cell>
        </row>
        <row r="621">
          <cell r="A621">
            <v>40033</v>
          </cell>
          <cell r="B621">
            <v>172</v>
          </cell>
          <cell r="C621">
            <v>15</v>
          </cell>
          <cell r="D621">
            <v>25</v>
          </cell>
          <cell r="E621">
            <v>2</v>
          </cell>
          <cell r="F621">
            <v>93608.19</v>
          </cell>
          <cell r="G621">
            <v>156013.65</v>
          </cell>
          <cell r="H621">
            <v>5.9900000000000002E-2</v>
          </cell>
        </row>
        <row r="622">
          <cell r="A622">
            <v>40034</v>
          </cell>
          <cell r="B622">
            <v>173</v>
          </cell>
          <cell r="C622">
            <v>15</v>
          </cell>
          <cell r="D622">
            <v>25</v>
          </cell>
          <cell r="E622">
            <v>2</v>
          </cell>
          <cell r="F622">
            <v>125346.72</v>
          </cell>
          <cell r="G622">
            <v>177574.52</v>
          </cell>
          <cell r="H622">
            <v>5.9900000000000002E-2</v>
          </cell>
        </row>
        <row r="623">
          <cell r="A623">
            <v>40035</v>
          </cell>
          <cell r="B623">
            <v>173</v>
          </cell>
          <cell r="C623">
            <v>15</v>
          </cell>
          <cell r="D623">
            <v>25</v>
          </cell>
          <cell r="E623">
            <v>2</v>
          </cell>
          <cell r="F623">
            <v>125084.4</v>
          </cell>
          <cell r="G623">
            <v>187626.6</v>
          </cell>
          <cell r="H623">
            <v>5.9900000000000002E-2</v>
          </cell>
        </row>
        <row r="624">
          <cell r="A624">
            <v>40036</v>
          </cell>
          <cell r="B624">
            <v>174</v>
          </cell>
          <cell r="C624">
            <v>5</v>
          </cell>
          <cell r="D624">
            <v>25</v>
          </cell>
          <cell r="E624">
            <v>2</v>
          </cell>
          <cell r="F624">
            <v>125084.4</v>
          </cell>
          <cell r="G624">
            <v>156355.5</v>
          </cell>
          <cell r="H624">
            <v>5.9900000000000002E-2</v>
          </cell>
        </row>
        <row r="625">
          <cell r="A625">
            <v>40037</v>
          </cell>
          <cell r="B625">
            <v>174</v>
          </cell>
          <cell r="C625">
            <v>5</v>
          </cell>
          <cell r="D625">
            <v>25</v>
          </cell>
          <cell r="E625">
            <v>2</v>
          </cell>
          <cell r="F625">
            <v>125084.4</v>
          </cell>
          <cell r="G625">
            <v>156355.5</v>
          </cell>
          <cell r="H625">
            <v>5.9900000000000002E-2</v>
          </cell>
        </row>
        <row r="626">
          <cell r="A626">
            <v>40038</v>
          </cell>
          <cell r="B626">
            <v>176</v>
          </cell>
          <cell r="C626">
            <v>5</v>
          </cell>
          <cell r="D626">
            <v>25</v>
          </cell>
          <cell r="E626">
            <v>2</v>
          </cell>
          <cell r="F626">
            <v>187439.4</v>
          </cell>
          <cell r="G626">
            <v>260332.5</v>
          </cell>
          <cell r="H626">
            <v>5.9900000000000002E-2</v>
          </cell>
        </row>
        <row r="627">
          <cell r="A627">
            <v>40039</v>
          </cell>
          <cell r="B627">
            <v>175</v>
          </cell>
          <cell r="C627">
            <v>5</v>
          </cell>
          <cell r="D627">
            <v>25</v>
          </cell>
          <cell r="E627">
            <v>2</v>
          </cell>
          <cell r="F627">
            <v>124947.12</v>
          </cell>
          <cell r="G627">
            <v>156183.9</v>
          </cell>
          <cell r="H627">
            <v>5.9900000000000002E-2</v>
          </cell>
        </row>
        <row r="628">
          <cell r="A628">
            <v>40040</v>
          </cell>
          <cell r="B628">
            <v>175</v>
          </cell>
          <cell r="C628">
            <v>5</v>
          </cell>
          <cell r="D628">
            <v>25</v>
          </cell>
          <cell r="E628">
            <v>2</v>
          </cell>
          <cell r="F628">
            <v>124947.12</v>
          </cell>
          <cell r="G628">
            <v>156183.9</v>
          </cell>
          <cell r="H628">
            <v>5.9900000000000002E-2</v>
          </cell>
        </row>
        <row r="629">
          <cell r="A629">
            <v>40041</v>
          </cell>
          <cell r="B629">
            <v>176</v>
          </cell>
          <cell r="C629">
            <v>5</v>
          </cell>
          <cell r="D629">
            <v>25</v>
          </cell>
          <cell r="E629">
            <v>2</v>
          </cell>
          <cell r="F629">
            <v>124959.6</v>
          </cell>
          <cell r="G629">
            <v>156199.5</v>
          </cell>
          <cell r="H629">
            <v>5.9900000000000002E-2</v>
          </cell>
        </row>
        <row r="630">
          <cell r="A630">
            <v>40042</v>
          </cell>
          <cell r="B630">
            <v>176</v>
          </cell>
          <cell r="C630">
            <v>5</v>
          </cell>
          <cell r="D630">
            <v>25</v>
          </cell>
          <cell r="E630">
            <v>2</v>
          </cell>
          <cell r="F630">
            <v>124959.6</v>
          </cell>
          <cell r="G630">
            <v>156199.5</v>
          </cell>
          <cell r="H630">
            <v>5.9900000000000002E-2</v>
          </cell>
        </row>
        <row r="631">
          <cell r="A631">
            <v>40043</v>
          </cell>
          <cell r="B631">
            <v>176</v>
          </cell>
          <cell r="C631">
            <v>5</v>
          </cell>
          <cell r="D631">
            <v>25</v>
          </cell>
          <cell r="E631">
            <v>2</v>
          </cell>
          <cell r="F631">
            <v>124959.6</v>
          </cell>
          <cell r="G631">
            <v>156199.5</v>
          </cell>
          <cell r="H631">
            <v>5.9900000000000002E-2</v>
          </cell>
        </row>
        <row r="632">
          <cell r="A632">
            <v>40044</v>
          </cell>
          <cell r="B632">
            <v>177</v>
          </cell>
          <cell r="C632">
            <v>5</v>
          </cell>
          <cell r="D632">
            <v>25</v>
          </cell>
          <cell r="E632">
            <v>2</v>
          </cell>
          <cell r="F632">
            <v>124785.36</v>
          </cell>
          <cell r="G632">
            <v>155981.70000000001</v>
          </cell>
          <cell r="H632">
            <v>5.9900000000000002E-2</v>
          </cell>
        </row>
        <row r="633">
          <cell r="A633">
            <v>40045</v>
          </cell>
          <cell r="B633">
            <v>177</v>
          </cell>
          <cell r="C633">
            <v>5</v>
          </cell>
          <cell r="D633">
            <v>25</v>
          </cell>
          <cell r="E633">
            <v>2</v>
          </cell>
          <cell r="F633">
            <v>124785.36</v>
          </cell>
          <cell r="G633">
            <v>155981.70000000001</v>
          </cell>
          <cell r="H633">
            <v>5.9900000000000002E-2</v>
          </cell>
        </row>
        <row r="634">
          <cell r="A634">
            <v>40046</v>
          </cell>
          <cell r="B634">
            <v>178</v>
          </cell>
          <cell r="C634">
            <v>5</v>
          </cell>
          <cell r="D634">
            <v>25</v>
          </cell>
          <cell r="E634">
            <v>2</v>
          </cell>
          <cell r="F634">
            <v>124980</v>
          </cell>
          <cell r="G634">
            <v>156225</v>
          </cell>
          <cell r="H634">
            <v>5.9900000000000002E-2</v>
          </cell>
        </row>
        <row r="635">
          <cell r="A635">
            <v>40047</v>
          </cell>
          <cell r="B635">
            <v>178</v>
          </cell>
          <cell r="C635">
            <v>5</v>
          </cell>
          <cell r="D635">
            <v>25</v>
          </cell>
          <cell r="E635">
            <v>2</v>
          </cell>
          <cell r="F635">
            <v>124980</v>
          </cell>
          <cell r="G635">
            <v>156225</v>
          </cell>
          <cell r="H635">
            <v>5.9900000000000002E-2</v>
          </cell>
        </row>
        <row r="636">
          <cell r="A636">
            <v>40048</v>
          </cell>
          <cell r="B636">
            <v>179</v>
          </cell>
          <cell r="C636">
            <v>5</v>
          </cell>
          <cell r="D636">
            <v>25</v>
          </cell>
          <cell r="E636">
            <v>2</v>
          </cell>
          <cell r="F636">
            <v>120000</v>
          </cell>
          <cell r="G636">
            <v>150000</v>
          </cell>
          <cell r="H636">
            <v>5.9900000000000002E-2</v>
          </cell>
        </row>
        <row r="637">
          <cell r="A637">
            <v>40049</v>
          </cell>
          <cell r="B637">
            <v>179</v>
          </cell>
          <cell r="C637">
            <v>5</v>
          </cell>
          <cell r="D637">
            <v>25</v>
          </cell>
          <cell r="E637">
            <v>2</v>
          </cell>
          <cell r="F637">
            <v>120000</v>
          </cell>
          <cell r="G637">
            <v>150000</v>
          </cell>
          <cell r="H637">
            <v>5.9900000000000002E-2</v>
          </cell>
        </row>
        <row r="638">
          <cell r="A638">
            <v>40050</v>
          </cell>
          <cell r="B638">
            <v>179</v>
          </cell>
          <cell r="C638">
            <v>5</v>
          </cell>
          <cell r="D638">
            <v>25</v>
          </cell>
          <cell r="E638">
            <v>2</v>
          </cell>
          <cell r="F638">
            <v>120000</v>
          </cell>
          <cell r="G638">
            <v>150000</v>
          </cell>
          <cell r="H638">
            <v>5.9900000000000002E-2</v>
          </cell>
        </row>
        <row r="639">
          <cell r="A639">
            <v>40051</v>
          </cell>
          <cell r="B639">
            <v>180</v>
          </cell>
          <cell r="C639">
            <v>5</v>
          </cell>
          <cell r="D639">
            <v>25</v>
          </cell>
          <cell r="E639">
            <v>2</v>
          </cell>
          <cell r="F639">
            <v>120000</v>
          </cell>
          <cell r="G639">
            <v>150000</v>
          </cell>
          <cell r="H639">
            <v>5.9900000000000002E-2</v>
          </cell>
        </row>
        <row r="640">
          <cell r="A640">
            <v>40052</v>
          </cell>
          <cell r="B640">
            <v>180</v>
          </cell>
          <cell r="C640">
            <v>5</v>
          </cell>
          <cell r="D640">
            <v>25</v>
          </cell>
          <cell r="E640">
            <v>2</v>
          </cell>
          <cell r="F640">
            <v>120000</v>
          </cell>
          <cell r="G640">
            <v>150000</v>
          </cell>
          <cell r="H640">
            <v>5.9900000000000002E-2</v>
          </cell>
        </row>
        <row r="641">
          <cell r="A641">
            <v>40053</v>
          </cell>
          <cell r="B641">
            <v>181</v>
          </cell>
          <cell r="C641">
            <v>5</v>
          </cell>
          <cell r="D641">
            <v>25</v>
          </cell>
          <cell r="E641">
            <v>2</v>
          </cell>
          <cell r="F641">
            <v>120000</v>
          </cell>
          <cell r="G641">
            <v>150000</v>
          </cell>
          <cell r="H641">
            <v>5.9900000000000002E-2</v>
          </cell>
        </row>
        <row r="642">
          <cell r="A642">
            <v>40054</v>
          </cell>
          <cell r="B642">
            <v>183</v>
          </cell>
          <cell r="C642">
            <v>5</v>
          </cell>
          <cell r="D642">
            <v>20</v>
          </cell>
          <cell r="E642">
            <v>2</v>
          </cell>
          <cell r="F642">
            <v>180000</v>
          </cell>
          <cell r="G642">
            <v>280000</v>
          </cell>
          <cell r="H642">
            <v>5.7599999999999998E-2</v>
          </cell>
        </row>
        <row r="643">
          <cell r="A643">
            <v>40055</v>
          </cell>
          <cell r="B643">
            <v>182</v>
          </cell>
          <cell r="C643">
            <v>5</v>
          </cell>
          <cell r="D643">
            <v>25</v>
          </cell>
          <cell r="E643">
            <v>2</v>
          </cell>
          <cell r="F643">
            <v>90000</v>
          </cell>
          <cell r="G643">
            <v>150000</v>
          </cell>
          <cell r="H643">
            <v>5.9900000000000002E-2</v>
          </cell>
        </row>
        <row r="644">
          <cell r="A644">
            <v>40056</v>
          </cell>
          <cell r="B644">
            <v>230</v>
          </cell>
          <cell r="C644">
            <v>15</v>
          </cell>
          <cell r="D644">
            <v>30</v>
          </cell>
          <cell r="E644">
            <v>2</v>
          </cell>
          <cell r="F644">
            <v>90000</v>
          </cell>
          <cell r="G644">
            <v>150000</v>
          </cell>
          <cell r="H644">
            <v>6.2300000000000001E-2</v>
          </cell>
        </row>
        <row r="645">
          <cell r="A645">
            <v>40057</v>
          </cell>
          <cell r="B645">
            <v>183</v>
          </cell>
          <cell r="C645">
            <v>5</v>
          </cell>
          <cell r="D645">
            <v>25</v>
          </cell>
          <cell r="E645">
            <v>2</v>
          </cell>
          <cell r="F645">
            <v>90000</v>
          </cell>
          <cell r="G645">
            <v>150000</v>
          </cell>
          <cell r="H645">
            <v>5.9900000000000002E-2</v>
          </cell>
        </row>
        <row r="646">
          <cell r="A646">
            <v>40058</v>
          </cell>
          <cell r="B646">
            <v>232</v>
          </cell>
          <cell r="C646">
            <v>15</v>
          </cell>
          <cell r="D646">
            <v>30</v>
          </cell>
          <cell r="E646">
            <v>2</v>
          </cell>
          <cell r="F646">
            <v>90000</v>
          </cell>
          <cell r="G646">
            <v>150000</v>
          </cell>
          <cell r="H646">
            <v>6.2300000000000001E-2</v>
          </cell>
        </row>
        <row r="647">
          <cell r="A647">
            <v>40062</v>
          </cell>
          <cell r="B647">
            <v>185</v>
          </cell>
          <cell r="C647">
            <v>5</v>
          </cell>
          <cell r="D647">
            <v>20</v>
          </cell>
          <cell r="E647">
            <v>2</v>
          </cell>
          <cell r="F647">
            <v>90000</v>
          </cell>
          <cell r="G647">
            <v>150000</v>
          </cell>
          <cell r="H647">
            <v>5.7599999999999998E-2</v>
          </cell>
        </row>
        <row r="648">
          <cell r="A648">
            <v>40060</v>
          </cell>
          <cell r="B648">
            <v>183</v>
          </cell>
          <cell r="C648">
            <v>5</v>
          </cell>
          <cell r="D648">
            <v>25</v>
          </cell>
          <cell r="E648">
            <v>2</v>
          </cell>
          <cell r="F648">
            <v>90000</v>
          </cell>
          <cell r="G648">
            <v>150000</v>
          </cell>
          <cell r="H648">
            <v>5.9900000000000002E-2</v>
          </cell>
        </row>
        <row r="649">
          <cell r="A649">
            <v>40061</v>
          </cell>
          <cell r="B649">
            <v>183</v>
          </cell>
          <cell r="C649">
            <v>5</v>
          </cell>
          <cell r="D649">
            <v>25</v>
          </cell>
          <cell r="E649">
            <v>2</v>
          </cell>
          <cell r="F649">
            <v>90000</v>
          </cell>
          <cell r="G649">
            <v>150000</v>
          </cell>
          <cell r="H649">
            <v>5.9900000000000002E-2</v>
          </cell>
        </row>
        <row r="650">
          <cell r="A650">
            <v>40075</v>
          </cell>
          <cell r="B650">
            <v>188</v>
          </cell>
          <cell r="C650">
            <v>5</v>
          </cell>
          <cell r="D650">
            <v>25</v>
          </cell>
          <cell r="E650">
            <v>2</v>
          </cell>
          <cell r="F650">
            <v>90000</v>
          </cell>
          <cell r="G650">
            <v>150000</v>
          </cell>
          <cell r="H650">
            <v>5.9900000000000002E-2</v>
          </cell>
        </row>
        <row r="651">
          <cell r="A651">
            <v>40076</v>
          </cell>
          <cell r="B651">
            <v>190</v>
          </cell>
          <cell r="C651">
            <v>5</v>
          </cell>
          <cell r="D651">
            <v>20</v>
          </cell>
          <cell r="E651">
            <v>2</v>
          </cell>
          <cell r="F651">
            <v>90000</v>
          </cell>
          <cell r="G651">
            <v>150000</v>
          </cell>
          <cell r="H651">
            <v>5.7599999999999998E-2</v>
          </cell>
        </row>
        <row r="652">
          <cell r="A652">
            <v>40063</v>
          </cell>
          <cell r="B652">
            <v>184</v>
          </cell>
          <cell r="C652">
            <v>5</v>
          </cell>
          <cell r="D652">
            <v>25</v>
          </cell>
          <cell r="E652">
            <v>2</v>
          </cell>
          <cell r="F652">
            <v>90000</v>
          </cell>
          <cell r="G652">
            <v>150000</v>
          </cell>
          <cell r="H652">
            <v>5.9900000000000002E-2</v>
          </cell>
        </row>
        <row r="653">
          <cell r="A653">
            <v>40071</v>
          </cell>
          <cell r="B653">
            <v>186</v>
          </cell>
          <cell r="C653">
            <v>5</v>
          </cell>
          <cell r="D653">
            <v>25</v>
          </cell>
          <cell r="E653">
            <v>2</v>
          </cell>
          <cell r="F653">
            <v>90000</v>
          </cell>
          <cell r="G653">
            <v>150000</v>
          </cell>
          <cell r="H653">
            <v>5.9900000000000002E-2</v>
          </cell>
        </row>
        <row r="654">
          <cell r="A654">
            <v>40073</v>
          </cell>
          <cell r="B654">
            <v>187</v>
          </cell>
          <cell r="C654">
            <v>5</v>
          </cell>
          <cell r="D654">
            <v>25</v>
          </cell>
          <cell r="E654">
            <v>2</v>
          </cell>
          <cell r="F654">
            <v>90000</v>
          </cell>
          <cell r="G654">
            <v>150000</v>
          </cell>
          <cell r="H654">
            <v>5.9900000000000002E-2</v>
          </cell>
        </row>
        <row r="655">
          <cell r="A655">
            <v>40059</v>
          </cell>
          <cell r="B655">
            <v>181</v>
          </cell>
          <cell r="C655">
            <v>5</v>
          </cell>
          <cell r="D655">
            <v>25</v>
          </cell>
          <cell r="E655">
            <v>2</v>
          </cell>
          <cell r="F655">
            <v>90000</v>
          </cell>
          <cell r="G655">
            <v>150000</v>
          </cell>
          <cell r="H655">
            <v>5.9900000000000002E-2</v>
          </cell>
        </row>
        <row r="656">
          <cell r="A656">
            <v>40065</v>
          </cell>
          <cell r="B656">
            <v>184</v>
          </cell>
          <cell r="C656">
            <v>5</v>
          </cell>
          <cell r="D656">
            <v>25</v>
          </cell>
          <cell r="E656">
            <v>2</v>
          </cell>
          <cell r="F656">
            <v>90000</v>
          </cell>
          <cell r="G656">
            <v>150000</v>
          </cell>
          <cell r="H656">
            <v>5.9900000000000002E-2</v>
          </cell>
        </row>
        <row r="657">
          <cell r="A657">
            <v>40067</v>
          </cell>
          <cell r="B657">
            <v>184</v>
          </cell>
          <cell r="C657">
            <v>5</v>
          </cell>
          <cell r="D657">
            <v>25</v>
          </cell>
          <cell r="E657">
            <v>2</v>
          </cell>
          <cell r="F657">
            <v>90000</v>
          </cell>
          <cell r="G657">
            <v>150000</v>
          </cell>
          <cell r="H657">
            <v>5.9900000000000002E-2</v>
          </cell>
        </row>
        <row r="658">
          <cell r="A658">
            <v>40069</v>
          </cell>
          <cell r="B658">
            <v>185</v>
          </cell>
          <cell r="C658">
            <v>5</v>
          </cell>
          <cell r="D658">
            <v>25</v>
          </cell>
          <cell r="E658">
            <v>2</v>
          </cell>
          <cell r="F658">
            <v>90000</v>
          </cell>
          <cell r="G658">
            <v>150000</v>
          </cell>
          <cell r="H658">
            <v>5.9900000000000002E-2</v>
          </cell>
        </row>
        <row r="659">
          <cell r="A659">
            <v>40079</v>
          </cell>
          <cell r="B659">
            <v>191</v>
          </cell>
          <cell r="C659">
            <v>5</v>
          </cell>
          <cell r="D659">
            <v>23</v>
          </cell>
          <cell r="E659">
            <v>2</v>
          </cell>
          <cell r="F659">
            <v>180000</v>
          </cell>
          <cell r="G659">
            <v>260000</v>
          </cell>
          <cell r="H659">
            <v>5.8999999999999997E-2</v>
          </cell>
        </row>
        <row r="660">
          <cell r="A660">
            <v>40083</v>
          </cell>
          <cell r="B660">
            <v>190</v>
          </cell>
          <cell r="C660">
            <v>5</v>
          </cell>
          <cell r="D660">
            <v>16.100000000000001</v>
          </cell>
          <cell r="E660">
            <v>2</v>
          </cell>
          <cell r="F660">
            <v>200000</v>
          </cell>
          <cell r="G660">
            <v>300000</v>
          </cell>
          <cell r="H660">
            <v>5.57E-2</v>
          </cell>
        </row>
        <row r="661">
          <cell r="A661">
            <v>40085</v>
          </cell>
          <cell r="B661">
            <v>191</v>
          </cell>
          <cell r="C661">
            <v>5</v>
          </cell>
          <cell r="D661">
            <v>16.100000000000001</v>
          </cell>
          <cell r="E661">
            <v>2</v>
          </cell>
          <cell r="F661">
            <v>200000</v>
          </cell>
          <cell r="G661">
            <v>230000</v>
          </cell>
          <cell r="H661">
            <v>5.57E-2</v>
          </cell>
        </row>
        <row r="662">
          <cell r="A662">
            <v>40086</v>
          </cell>
          <cell r="B662">
            <v>239</v>
          </cell>
          <cell r="C662">
            <v>15</v>
          </cell>
          <cell r="D662">
            <v>15</v>
          </cell>
          <cell r="E662">
            <v>2</v>
          </cell>
          <cell r="F662">
            <v>450000</v>
          </cell>
          <cell r="G662">
            <v>600000</v>
          </cell>
          <cell r="H662">
            <v>5.5199999999999999E-2</v>
          </cell>
        </row>
        <row r="663">
          <cell r="A663">
            <v>40087</v>
          </cell>
          <cell r="B663">
            <v>191</v>
          </cell>
          <cell r="C663">
            <v>5</v>
          </cell>
          <cell r="D663">
            <v>17.5</v>
          </cell>
          <cell r="E663">
            <v>2</v>
          </cell>
          <cell r="F663">
            <v>120000</v>
          </cell>
          <cell r="G663">
            <v>150000</v>
          </cell>
          <cell r="H663">
            <v>5.6399999999999999E-2</v>
          </cell>
        </row>
        <row r="664">
          <cell r="A664">
            <v>40090</v>
          </cell>
          <cell r="B664">
            <v>239</v>
          </cell>
          <cell r="C664">
            <v>15</v>
          </cell>
          <cell r="D664">
            <v>20</v>
          </cell>
          <cell r="E664">
            <v>2</v>
          </cell>
          <cell r="F664">
            <v>450000</v>
          </cell>
          <cell r="G664">
            <v>500000</v>
          </cell>
          <cell r="H664">
            <v>5.7599999999999998E-2</v>
          </cell>
        </row>
        <row r="665">
          <cell r="A665">
            <v>40094</v>
          </cell>
          <cell r="B665">
            <v>239</v>
          </cell>
          <cell r="C665">
            <v>15</v>
          </cell>
          <cell r="D665">
            <v>20</v>
          </cell>
          <cell r="E665">
            <v>2</v>
          </cell>
          <cell r="F665">
            <v>400000</v>
          </cell>
          <cell r="G665">
            <v>400000</v>
          </cell>
          <cell r="H665">
            <v>5.7599999999999998E-2</v>
          </cell>
        </row>
        <row r="666">
          <cell r="A666">
            <v>40090</v>
          </cell>
          <cell r="B666">
            <v>238</v>
          </cell>
          <cell r="C666">
            <v>15</v>
          </cell>
          <cell r="D666">
            <v>20</v>
          </cell>
          <cell r="E666">
            <v>2</v>
          </cell>
          <cell r="G666">
            <v>400000</v>
          </cell>
          <cell r="H666">
            <v>5.7599999999999998E-2</v>
          </cell>
        </row>
        <row r="667">
          <cell r="A667">
            <v>40091</v>
          </cell>
          <cell r="B667">
            <v>191</v>
          </cell>
          <cell r="C667">
            <v>5</v>
          </cell>
          <cell r="D667">
            <v>23</v>
          </cell>
          <cell r="E667">
            <v>2</v>
          </cell>
          <cell r="G667">
            <v>180000</v>
          </cell>
          <cell r="H667">
            <v>5.8999999999999997E-2</v>
          </cell>
        </row>
        <row r="668">
          <cell r="A668">
            <v>40094</v>
          </cell>
          <cell r="B668">
            <v>238</v>
          </cell>
          <cell r="C668">
            <v>15</v>
          </cell>
          <cell r="D668">
            <v>20</v>
          </cell>
          <cell r="E668">
            <v>2</v>
          </cell>
          <cell r="G668">
            <v>450000</v>
          </cell>
          <cell r="H668">
            <v>5.7599999999999998E-2</v>
          </cell>
        </row>
        <row r="669">
          <cell r="A669">
            <v>40098</v>
          </cell>
          <cell r="B669">
            <v>239</v>
          </cell>
          <cell r="C669">
            <v>15</v>
          </cell>
          <cell r="D669">
            <v>20</v>
          </cell>
          <cell r="E669">
            <v>2</v>
          </cell>
          <cell r="G669">
            <v>450000</v>
          </cell>
          <cell r="H669">
            <v>5.7599999999999998E-2</v>
          </cell>
        </row>
        <row r="670">
          <cell r="A670">
            <v>40105</v>
          </cell>
          <cell r="B670">
            <v>240</v>
          </cell>
          <cell r="C670">
            <v>15</v>
          </cell>
          <cell r="D670">
            <v>20</v>
          </cell>
          <cell r="E670">
            <v>2</v>
          </cell>
          <cell r="G670">
            <v>400000</v>
          </cell>
          <cell r="H670">
            <v>5.7599999999999998E-2</v>
          </cell>
        </row>
        <row r="671">
          <cell r="A671">
            <v>40106</v>
          </cell>
          <cell r="B671">
            <v>192</v>
          </cell>
          <cell r="C671">
            <v>5</v>
          </cell>
          <cell r="D671">
            <v>25</v>
          </cell>
          <cell r="E671">
            <v>2</v>
          </cell>
          <cell r="G671">
            <v>90000</v>
          </cell>
          <cell r="H671">
            <v>5.9900000000000002E-2</v>
          </cell>
        </row>
        <row r="672">
          <cell r="A672">
            <v>40107</v>
          </cell>
          <cell r="B672">
            <v>192</v>
          </cell>
          <cell r="C672">
            <v>5</v>
          </cell>
          <cell r="D672">
            <v>23</v>
          </cell>
          <cell r="E672">
            <v>2</v>
          </cell>
          <cell r="G672">
            <v>180000</v>
          </cell>
          <cell r="H672">
            <v>5.8999999999999997E-2</v>
          </cell>
        </row>
        <row r="673">
          <cell r="A673">
            <v>40092</v>
          </cell>
          <cell r="B673">
            <v>188</v>
          </cell>
          <cell r="C673">
            <v>5</v>
          </cell>
          <cell r="D673">
            <v>25</v>
          </cell>
          <cell r="E673">
            <v>2</v>
          </cell>
          <cell r="H673">
            <v>5.9900000000000002E-2</v>
          </cell>
        </row>
        <row r="674">
          <cell r="A674">
            <v>40094</v>
          </cell>
          <cell r="B674">
            <v>237</v>
          </cell>
          <cell r="C674">
            <v>15</v>
          </cell>
          <cell r="D674">
            <v>20</v>
          </cell>
          <cell r="E674">
            <v>2</v>
          </cell>
          <cell r="H674">
            <v>5.7599999999999998E-2</v>
          </cell>
        </row>
        <row r="675">
          <cell r="A675">
            <v>40096</v>
          </cell>
          <cell r="B675">
            <v>188</v>
          </cell>
          <cell r="C675">
            <v>5</v>
          </cell>
          <cell r="D675">
            <v>25</v>
          </cell>
          <cell r="E675">
            <v>2</v>
          </cell>
          <cell r="H675">
            <v>5.9900000000000002E-2</v>
          </cell>
        </row>
        <row r="676">
          <cell r="A676">
            <v>40097</v>
          </cell>
          <cell r="B676">
            <v>189</v>
          </cell>
          <cell r="C676">
            <v>5</v>
          </cell>
          <cell r="D676">
            <v>25</v>
          </cell>
          <cell r="E676">
            <v>2</v>
          </cell>
          <cell r="H676">
            <v>5.9900000000000002E-2</v>
          </cell>
        </row>
        <row r="677">
          <cell r="A677">
            <v>40098</v>
          </cell>
          <cell r="B677">
            <v>238</v>
          </cell>
          <cell r="C677">
            <v>15</v>
          </cell>
          <cell r="D677">
            <v>20</v>
          </cell>
          <cell r="E677">
            <v>2</v>
          </cell>
          <cell r="H677">
            <v>5.7599999999999998E-2</v>
          </cell>
        </row>
        <row r="678">
          <cell r="A678">
            <v>40099</v>
          </cell>
          <cell r="B678">
            <v>190</v>
          </cell>
          <cell r="C678">
            <v>5</v>
          </cell>
          <cell r="D678">
            <v>19.399999999999999</v>
          </cell>
          <cell r="E678">
            <v>2</v>
          </cell>
          <cell r="H678">
            <v>5.7299999999999997E-2</v>
          </cell>
        </row>
        <row r="679">
          <cell r="A679">
            <v>40100</v>
          </cell>
          <cell r="B679">
            <v>189</v>
          </cell>
          <cell r="C679">
            <v>5</v>
          </cell>
          <cell r="D679">
            <v>25</v>
          </cell>
          <cell r="E679">
            <v>2</v>
          </cell>
          <cell r="H679">
            <v>5.9900000000000002E-2</v>
          </cell>
        </row>
        <row r="680">
          <cell r="A680">
            <v>40102</v>
          </cell>
          <cell r="B680">
            <v>189</v>
          </cell>
          <cell r="C680">
            <v>5</v>
          </cell>
          <cell r="D680">
            <v>25</v>
          </cell>
          <cell r="E680">
            <v>2</v>
          </cell>
          <cell r="H680">
            <v>5.9900000000000002E-2</v>
          </cell>
        </row>
        <row r="681">
          <cell r="A681">
            <v>40103</v>
          </cell>
          <cell r="B681">
            <v>190</v>
          </cell>
          <cell r="C681">
            <v>5</v>
          </cell>
          <cell r="D681">
            <v>25</v>
          </cell>
          <cell r="E681">
            <v>2</v>
          </cell>
          <cell r="H681">
            <v>5.9900000000000002E-2</v>
          </cell>
        </row>
        <row r="682">
          <cell r="A682">
            <v>40106</v>
          </cell>
          <cell r="B682">
            <v>190</v>
          </cell>
          <cell r="C682">
            <v>5</v>
          </cell>
          <cell r="D682">
            <v>25</v>
          </cell>
          <cell r="E682">
            <v>2</v>
          </cell>
          <cell r="H682">
            <v>5.9900000000000002E-2</v>
          </cell>
        </row>
        <row r="683">
          <cell r="A683">
            <v>40109</v>
          </cell>
          <cell r="B683">
            <v>191</v>
          </cell>
          <cell r="C683">
            <v>5</v>
          </cell>
          <cell r="D683">
            <v>25</v>
          </cell>
          <cell r="E683">
            <v>2</v>
          </cell>
          <cell r="F683">
            <v>5.9900000000000002E-2</v>
          </cell>
          <cell r="H683">
            <v>5.9900000000000002E-2</v>
          </cell>
        </row>
        <row r="684">
          <cell r="A684">
            <v>40112</v>
          </cell>
          <cell r="B684">
            <v>240</v>
          </cell>
          <cell r="C684">
            <v>15</v>
          </cell>
          <cell r="D684">
            <v>20</v>
          </cell>
          <cell r="E684">
            <v>2</v>
          </cell>
          <cell r="F684">
            <v>5.7599999999999998E-2</v>
          </cell>
          <cell r="H684">
            <v>5.7599999999999998E-2</v>
          </cell>
        </row>
        <row r="685">
          <cell r="A685">
            <v>40113</v>
          </cell>
          <cell r="B685">
            <v>192</v>
          </cell>
          <cell r="C685">
            <v>5</v>
          </cell>
          <cell r="D685">
            <v>23</v>
          </cell>
          <cell r="E685">
            <v>2</v>
          </cell>
          <cell r="F685">
            <v>5.8999999999999997E-2</v>
          </cell>
          <cell r="H685">
            <v>5.8999999999999997E-2</v>
          </cell>
        </row>
        <row r="686">
          <cell r="A686">
            <v>40116</v>
          </cell>
          <cell r="B686">
            <v>192</v>
          </cell>
          <cell r="C686">
            <v>5</v>
          </cell>
          <cell r="D686">
            <v>25</v>
          </cell>
          <cell r="E686">
            <v>2</v>
          </cell>
          <cell r="F686">
            <v>5.9900000000000002E-2</v>
          </cell>
          <cell r="H686">
            <v>5.9900000000000002E-2</v>
          </cell>
        </row>
        <row r="687">
          <cell r="A687">
            <v>40111</v>
          </cell>
          <cell r="B687">
            <v>190</v>
          </cell>
          <cell r="C687">
            <v>5</v>
          </cell>
          <cell r="D687">
            <v>25</v>
          </cell>
          <cell r="E687">
            <v>2</v>
          </cell>
          <cell r="F687">
            <v>5.9900000000000002E-2</v>
          </cell>
          <cell r="G687">
            <v>100000</v>
          </cell>
          <cell r="H687">
            <v>5.9900000000000002E-2</v>
          </cell>
        </row>
        <row r="688">
          <cell r="A688">
            <v>40115</v>
          </cell>
          <cell r="B688">
            <v>191</v>
          </cell>
          <cell r="C688">
            <v>5</v>
          </cell>
          <cell r="D688">
            <v>25</v>
          </cell>
          <cell r="E688">
            <v>2</v>
          </cell>
          <cell r="F688">
            <v>5.9900000000000002E-2</v>
          </cell>
          <cell r="G688">
            <v>90000</v>
          </cell>
          <cell r="H688">
            <v>5.9900000000000002E-2</v>
          </cell>
        </row>
        <row r="689">
          <cell r="A689">
            <v>40121</v>
          </cell>
          <cell r="B689">
            <v>191</v>
          </cell>
          <cell r="C689">
            <v>5</v>
          </cell>
          <cell r="D689">
            <v>25</v>
          </cell>
          <cell r="E689">
            <v>2</v>
          </cell>
          <cell r="F689">
            <v>5.9900000000000002E-2</v>
          </cell>
          <cell r="G689">
            <v>100000</v>
          </cell>
          <cell r="H689">
            <v>5.9900000000000002E-2</v>
          </cell>
        </row>
        <row r="690">
          <cell r="A690">
            <v>65</v>
          </cell>
          <cell r="H690">
            <v>0</v>
          </cell>
        </row>
        <row r="691">
          <cell r="A691">
            <v>79</v>
          </cell>
          <cell r="H691">
            <v>0</v>
          </cell>
        </row>
        <row r="692">
          <cell r="A692">
            <v>40118</v>
          </cell>
          <cell r="H692">
            <v>0</v>
          </cell>
        </row>
        <row r="693">
          <cell r="A693">
            <v>40119</v>
          </cell>
          <cell r="H693">
            <v>0</v>
          </cell>
        </row>
        <row r="694">
          <cell r="A694">
            <v>40120</v>
          </cell>
          <cell r="H694">
            <v>0</v>
          </cell>
        </row>
        <row r="695">
          <cell r="A695">
            <v>40124</v>
          </cell>
          <cell r="H695">
            <v>0</v>
          </cell>
        </row>
        <row r="696">
          <cell r="A696">
            <v>40125</v>
          </cell>
          <cell r="H696">
            <v>0</v>
          </cell>
        </row>
        <row r="697">
          <cell r="A697">
            <v>40128</v>
          </cell>
          <cell r="H697">
            <v>0</v>
          </cell>
        </row>
        <row r="698">
          <cell r="A698">
            <v>40131</v>
          </cell>
          <cell r="H698">
            <v>0</v>
          </cell>
        </row>
        <row r="699">
          <cell r="A699">
            <v>40132</v>
          </cell>
          <cell r="H699">
            <v>0</v>
          </cell>
        </row>
        <row r="700">
          <cell r="A700">
            <v>34</v>
          </cell>
          <cell r="H700">
            <v>5.21E-2</v>
          </cell>
        </row>
        <row r="701">
          <cell r="A701">
            <v>40064</v>
          </cell>
          <cell r="H701">
            <v>5.9499999999999997E-2</v>
          </cell>
        </row>
        <row r="702">
          <cell r="A702">
            <v>40070</v>
          </cell>
          <cell r="H702">
            <v>5.9499999999999997E-2</v>
          </cell>
        </row>
        <row r="703">
          <cell r="A703">
            <v>40072</v>
          </cell>
          <cell r="H703">
            <v>5.9499999999999997E-2</v>
          </cell>
        </row>
        <row r="704">
          <cell r="A704">
            <v>40074</v>
          </cell>
          <cell r="H704">
            <v>5.9499999999999997E-2</v>
          </cell>
        </row>
        <row r="705">
          <cell r="A705">
            <v>40080</v>
          </cell>
          <cell r="H705">
            <v>5.9499999999999997E-2</v>
          </cell>
        </row>
        <row r="706">
          <cell r="A706">
            <v>40081</v>
          </cell>
          <cell r="H706">
            <v>5.9499999999999997E-2</v>
          </cell>
        </row>
        <row r="707">
          <cell r="A707">
            <v>40082</v>
          </cell>
          <cell r="H707">
            <v>5.9499999999999997E-2</v>
          </cell>
        </row>
        <row r="708">
          <cell r="A708">
            <v>40084</v>
          </cell>
          <cell r="H708">
            <v>5.9499999999999997E-2</v>
          </cell>
        </row>
        <row r="709">
          <cell r="A709">
            <v>40088</v>
          </cell>
          <cell r="H709">
            <v>5.9499999999999997E-2</v>
          </cell>
        </row>
        <row r="710">
          <cell r="A710">
            <v>40089</v>
          </cell>
          <cell r="H710">
            <v>5.9499999999999997E-2</v>
          </cell>
        </row>
        <row r="711">
          <cell r="A711">
            <v>40093</v>
          </cell>
          <cell r="H711">
            <v>5.9499999999999997E-2</v>
          </cell>
        </row>
        <row r="712">
          <cell r="A712">
            <v>40095</v>
          </cell>
          <cell r="H712">
            <v>5.9499999999999997E-2</v>
          </cell>
        </row>
        <row r="713">
          <cell r="A713">
            <v>40101</v>
          </cell>
          <cell r="H713">
            <v>5.9499999999999997E-2</v>
          </cell>
        </row>
        <row r="714">
          <cell r="A714">
            <v>40104</v>
          </cell>
          <cell r="H714">
            <v>5.9499999999999997E-2</v>
          </cell>
        </row>
        <row r="715">
          <cell r="A715">
            <v>40127</v>
          </cell>
          <cell r="H715">
            <v>5.9900000000000002E-2</v>
          </cell>
        </row>
        <row r="716">
          <cell r="A716">
            <v>40129</v>
          </cell>
          <cell r="H716">
            <v>5.8999999999999997E-2</v>
          </cell>
        </row>
        <row r="717">
          <cell r="A717">
            <v>40134</v>
          </cell>
          <cell r="H717">
            <v>5.6399999999999999E-2</v>
          </cell>
        </row>
        <row r="718">
          <cell r="A718">
            <v>40136</v>
          </cell>
          <cell r="H718">
            <v>5.9900000000000002E-2</v>
          </cell>
        </row>
        <row r="719">
          <cell r="A719">
            <v>40133</v>
          </cell>
          <cell r="B719">
            <v>191</v>
          </cell>
          <cell r="C719">
            <v>5</v>
          </cell>
          <cell r="D719">
            <v>25</v>
          </cell>
          <cell r="E719">
            <v>2</v>
          </cell>
          <cell r="F719">
            <v>90000</v>
          </cell>
          <cell r="G719">
            <v>150000</v>
          </cell>
          <cell r="H719">
            <v>5.9900000000000002E-2</v>
          </cell>
        </row>
        <row r="720">
          <cell r="A720">
            <v>40133</v>
          </cell>
          <cell r="B720">
            <v>191</v>
          </cell>
          <cell r="C720">
            <v>5</v>
          </cell>
          <cell r="D720">
            <v>25</v>
          </cell>
          <cell r="E720">
            <v>2</v>
          </cell>
          <cell r="F720">
            <v>90000</v>
          </cell>
          <cell r="G720">
            <v>150000</v>
          </cell>
          <cell r="H720">
            <v>5.9900000000000002E-2</v>
          </cell>
        </row>
        <row r="721">
          <cell r="A721">
            <v>40140</v>
          </cell>
          <cell r="B721">
            <v>240</v>
          </cell>
          <cell r="C721">
            <v>15</v>
          </cell>
          <cell r="D721">
            <v>22</v>
          </cell>
          <cell r="E721">
            <v>2</v>
          </cell>
          <cell r="F721">
            <v>400000</v>
          </cell>
          <cell r="G721">
            <v>400000</v>
          </cell>
          <cell r="H721">
            <v>5.8500000000000003E-2</v>
          </cell>
        </row>
        <row r="722">
          <cell r="A722">
            <v>40143</v>
          </cell>
          <cell r="B722">
            <v>192</v>
          </cell>
          <cell r="C722">
            <v>5</v>
          </cell>
          <cell r="D722">
            <v>23</v>
          </cell>
          <cell r="E722">
            <v>2</v>
          </cell>
          <cell r="F722">
            <v>180000</v>
          </cell>
          <cell r="G722">
            <v>180000</v>
          </cell>
          <cell r="H722">
            <v>5.8999999999999997E-2</v>
          </cell>
        </row>
        <row r="723">
          <cell r="A723">
            <v>40144</v>
          </cell>
          <cell r="B723">
            <v>192</v>
          </cell>
          <cell r="C723">
            <v>5</v>
          </cell>
          <cell r="D723">
            <v>25</v>
          </cell>
          <cell r="E723">
            <v>2</v>
          </cell>
          <cell r="F723">
            <v>90000</v>
          </cell>
          <cell r="G723">
            <v>150000</v>
          </cell>
          <cell r="H723">
            <v>5.9900000000000002E-2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AUTO"/>
      <sheetName val="IMOVEL"/>
      <sheetName val="MOTO"/>
      <sheetName val="Simulador"/>
      <sheetName val="Média"/>
      <sheetName val="MIN"/>
      <sheetName val="CONT"/>
      <sheetName val="MAX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L7" t="str">
            <v>Parcela Inicial</v>
          </cell>
          <cell r="N7" t="str">
            <v>Lance Recursos Próprios</v>
          </cell>
          <cell r="Q7" t="str">
            <v>Lance Embutido</v>
          </cell>
          <cell r="X7" t="str">
            <v>Parcela após contemplação</v>
          </cell>
        </row>
        <row r="26">
          <cell r="L26">
            <v>24218.412073705356</v>
          </cell>
          <cell r="N26">
            <v>0.34146258179773709</v>
          </cell>
          <cell r="Q26">
            <v>0.3</v>
          </cell>
          <cell r="X26">
            <v>11832.593962477476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54FD-C7AE-4280-9275-C8CA180B894F}">
  <dimension ref="A3:K40"/>
  <sheetViews>
    <sheetView showGridLines="0" topLeftCell="A18" zoomScaleNormal="100" workbookViewId="0">
      <selection activeCell="B7" sqref="B7:F35"/>
    </sheetView>
  </sheetViews>
  <sheetFormatPr defaultColWidth="0" defaultRowHeight="13.8" x14ac:dyDescent="0.25"/>
  <cols>
    <col min="1" max="1" width="7.88671875" style="2" customWidth="1"/>
    <col min="2" max="2" width="20.88671875" style="2" bestFit="1" customWidth="1"/>
    <col min="3" max="3" width="18.44140625" style="2" bestFit="1" customWidth="1"/>
    <col min="4" max="4" width="18.88671875" style="2" bestFit="1" customWidth="1"/>
    <col min="5" max="5" width="19.33203125" style="2" bestFit="1" customWidth="1"/>
    <col min="6" max="6" width="21.5546875" style="2" customWidth="1"/>
    <col min="7" max="7" width="7.88671875" style="2" customWidth="1"/>
    <col min="8" max="8" width="8.88671875" style="2" hidden="1" customWidth="1"/>
    <col min="9" max="9" width="7" style="2" hidden="1" customWidth="1"/>
    <col min="10" max="10" width="13.6640625" style="2" hidden="1" customWidth="1"/>
    <col min="11" max="16384" width="8.88671875" style="2" hidden="1"/>
  </cols>
  <sheetData>
    <row r="3" spans="1:11" x14ac:dyDescent="0.25">
      <c r="I3" s="19" t="e">
        <f>#REF!</f>
        <v>#REF!</v>
      </c>
      <c r="J3" s="20" t="s">
        <v>11</v>
      </c>
      <c r="K3" s="2" t="e" vm="1">
        <v>#VALUE!</v>
      </c>
    </row>
    <row r="4" spans="1:11" x14ac:dyDescent="0.25">
      <c r="I4" s="19" t="e">
        <f>#REF!</f>
        <v>#REF!</v>
      </c>
      <c r="J4" s="20" t="s">
        <v>12</v>
      </c>
      <c r="K4" s="2" t="e" vm="2">
        <v>#VALUE!</v>
      </c>
    </row>
    <row r="5" spans="1:11" x14ac:dyDescent="0.25">
      <c r="I5" s="19" t="e">
        <f>#REF!</f>
        <v>#REF!</v>
      </c>
      <c r="J5" s="20" t="s">
        <v>13</v>
      </c>
      <c r="K5" s="2" t="e" vm="3">
        <v>#VALUE!</v>
      </c>
    </row>
    <row r="7" spans="1:11" s="3" customFormat="1" ht="24.9" customHeight="1" x14ac:dyDescent="0.3">
      <c r="A7" s="74" t="s">
        <v>49</v>
      </c>
      <c r="B7" s="74"/>
      <c r="C7" s="74"/>
      <c r="D7" s="74"/>
      <c r="E7" s="74"/>
      <c r="F7" s="74"/>
      <c r="G7" s="75"/>
    </row>
    <row r="9" spans="1:11" ht="20.100000000000001" customHeight="1" x14ac:dyDescent="0.25">
      <c r="B9" s="76" t="s">
        <v>15</v>
      </c>
      <c r="C9" s="77"/>
    </row>
    <row r="10" spans="1:11" s="3" customFormat="1" ht="20.100000000000001" customHeight="1" x14ac:dyDescent="0.3">
      <c r="B10" s="76" t="s">
        <v>0</v>
      </c>
      <c r="C10" s="78" t="s">
        <v>12</v>
      </c>
      <c r="F10" s="105"/>
    </row>
    <row r="11" spans="1:11" s="3" customFormat="1" ht="20.100000000000001" customHeight="1" x14ac:dyDescent="0.3">
      <c r="B11" s="76" t="s">
        <v>48</v>
      </c>
      <c r="C11" s="79">
        <f>$B$29</f>
        <v>65</v>
      </c>
      <c r="F11" s="105"/>
    </row>
    <row r="12" spans="1:11" s="3" customFormat="1" ht="20.100000000000001" customHeight="1" x14ac:dyDescent="0.3">
      <c r="B12" s="76" t="s">
        <v>14</v>
      </c>
      <c r="C12" s="80">
        <f ca="1">TODAY()</f>
        <v>45950</v>
      </c>
      <c r="F12" s="105"/>
    </row>
    <row r="15" spans="1:11" s="4" customFormat="1" ht="20.100000000000001" customHeight="1" x14ac:dyDescent="0.3">
      <c r="B15" s="84" t="s">
        <v>1</v>
      </c>
      <c r="C15" s="89" t="s">
        <v>16</v>
      </c>
      <c r="D15" s="89" t="s">
        <v>3</v>
      </c>
      <c r="E15" s="81" t="s">
        <v>4</v>
      </c>
      <c r="F15" s="82" t="s">
        <v>5</v>
      </c>
    </row>
    <row r="16" spans="1:11" s="3" customFormat="1" ht="20.100000000000001" customHeight="1" x14ac:dyDescent="0.3">
      <c r="B16" s="85">
        <f>'ESTRUTUTADO '!$F$25</f>
        <v>1795031</v>
      </c>
      <c r="C16" s="85">
        <f>'ESTRUTUTADO '!$F$32</f>
        <v>1256521.7</v>
      </c>
      <c r="D16" s="91">
        <f>'ESTRUTUTADO '!$F$30</f>
        <v>538509.30000000005</v>
      </c>
      <c r="E16" s="86">
        <f>'ESTRUTUTADO '!$F$29</f>
        <v>483336.89850000001</v>
      </c>
      <c r="F16" s="90">
        <f>((E34-C16)/B29)/(C16-E16)*12*100</f>
        <v>11.823969514439769</v>
      </c>
    </row>
    <row r="17" spans="1:7" x14ac:dyDescent="0.25">
      <c r="B17" s="5"/>
      <c r="C17" s="5"/>
      <c r="D17" s="5"/>
      <c r="E17" s="5"/>
      <c r="F17" s="95">
        <f>F16/12</f>
        <v>0.98533079286998071</v>
      </c>
    </row>
    <row r="18" spans="1:7" s="7" customFormat="1" ht="20.100000000000001" customHeight="1" x14ac:dyDescent="0.25">
      <c r="A18" s="6"/>
      <c r="B18" s="93" t="s">
        <v>17</v>
      </c>
      <c r="C18" s="92"/>
      <c r="D18" s="92"/>
      <c r="E18" s="92"/>
      <c r="F18" s="1"/>
      <c r="G18" s="2"/>
    </row>
    <row r="20" spans="1:7" ht="20.100000000000001" customHeight="1" x14ac:dyDescent="0.25">
      <c r="B20" s="84" t="s">
        <v>6</v>
      </c>
      <c r="C20" s="84" t="s">
        <v>7</v>
      </c>
      <c r="D20" s="107" t="s">
        <v>8</v>
      </c>
      <c r="E20" s="108"/>
    </row>
    <row r="21" spans="1:7" s="1" customFormat="1" ht="20.100000000000001" customHeight="1" x14ac:dyDescent="0.25">
      <c r="B21" s="87">
        <v>1</v>
      </c>
      <c r="C21" s="88">
        <f>SUM('ESTRUTUTADO '!F26:H26)</f>
        <v>48852.057234100706</v>
      </c>
      <c r="D21" s="110">
        <f t="shared" ref="D21" si="0">B21*C21</f>
        <v>48852.057234100706</v>
      </c>
      <c r="E21" s="111"/>
    </row>
    <row r="22" spans="1:7" s="1" customFormat="1" ht="20.100000000000001" customHeight="1" x14ac:dyDescent="0.25">
      <c r="B22" s="87">
        <v>34</v>
      </c>
      <c r="C22" s="88">
        <f>SUM('ESTRUTUTADO '!F34:H34)</f>
        <v>24770.147688301389</v>
      </c>
      <c r="D22" s="110">
        <f t="shared" ref="D22:D28" si="1">B22*C22</f>
        <v>842185.02140224725</v>
      </c>
      <c r="E22" s="111"/>
    </row>
    <row r="23" spans="1:7" s="1" customFormat="1" ht="20.100000000000001" customHeight="1" x14ac:dyDescent="0.25">
      <c r="B23" s="87">
        <v>5</v>
      </c>
      <c r="C23" s="88">
        <f>SUM('ESTRUTUTADO '!X12:X18)</f>
        <v>19052.981108991044</v>
      </c>
      <c r="D23" s="110">
        <f t="shared" si="1"/>
        <v>95264.905544955225</v>
      </c>
      <c r="E23" s="111"/>
    </row>
    <row r="24" spans="1:7" s="1" customFormat="1" ht="20.100000000000001" customHeight="1" x14ac:dyDescent="0.25">
      <c r="B24" s="87">
        <v>11</v>
      </c>
      <c r="C24" s="88">
        <f>SUM('ESTRUTUTADO '!X13:X18)</f>
        <v>16344.269865747798</v>
      </c>
      <c r="D24" s="110">
        <f t="shared" si="1"/>
        <v>179786.96852322578</v>
      </c>
      <c r="E24" s="111"/>
    </row>
    <row r="25" spans="1:7" s="1" customFormat="1" ht="20.100000000000001" customHeight="1" x14ac:dyDescent="0.25">
      <c r="B25" s="87">
        <v>5</v>
      </c>
      <c r="C25" s="88">
        <f>SUM('ESTRUTUTADO '!X14:X18)</f>
        <v>15485.535430592918</v>
      </c>
      <c r="D25" s="110">
        <f t="shared" si="1"/>
        <v>77427.677152964592</v>
      </c>
      <c r="E25" s="111"/>
    </row>
    <row r="26" spans="1:7" s="1" customFormat="1" ht="20.100000000000001" customHeight="1" x14ac:dyDescent="0.25">
      <c r="B26" s="87">
        <v>1</v>
      </c>
      <c r="C26" s="88">
        <f>SUM('ESTRUTUTADO '!X15:X18)</f>
        <v>14871.772859164346</v>
      </c>
      <c r="D26" s="110">
        <f t="shared" si="1"/>
        <v>14871.772859164346</v>
      </c>
      <c r="E26" s="111"/>
    </row>
    <row r="27" spans="1:7" s="1" customFormat="1" ht="20.100000000000001" customHeight="1" x14ac:dyDescent="0.25">
      <c r="B27" s="87">
        <v>1</v>
      </c>
      <c r="C27" s="88">
        <f>SUM('ESTRUTUTADO '!X17:X18)</f>
        <v>10809.814460400932</v>
      </c>
      <c r="D27" s="110">
        <f t="shared" si="1"/>
        <v>10809.814460400932</v>
      </c>
      <c r="E27" s="111"/>
    </row>
    <row r="28" spans="1:7" s="1" customFormat="1" ht="20.100000000000001" customHeight="1" x14ac:dyDescent="0.25">
      <c r="B28" s="87">
        <v>7</v>
      </c>
      <c r="C28" s="88">
        <f>SUM('ESTRUTUTADO '!X18)</f>
        <v>8858.6407280000003</v>
      </c>
      <c r="D28" s="110">
        <f t="shared" si="1"/>
        <v>62010.485096000004</v>
      </c>
      <c r="E28" s="111"/>
    </row>
    <row r="29" spans="1:7" ht="20.100000000000001" customHeight="1" x14ac:dyDescent="0.25">
      <c r="B29" s="83">
        <f>SUM(B21:B28)</f>
        <v>65</v>
      </c>
      <c r="C29" s="8"/>
      <c r="D29" s="109">
        <f>SUM(D21:E28)</f>
        <v>1331208.7022730587</v>
      </c>
      <c r="E29" s="109"/>
    </row>
    <row r="32" spans="1:7" ht="20.100000000000001" customHeight="1" x14ac:dyDescent="0.25">
      <c r="B32" s="106" t="s">
        <v>19</v>
      </c>
      <c r="C32" s="106"/>
      <c r="D32" s="106"/>
      <c r="E32" s="113">
        <f>IFERROR($D$29+$E$16,"Automático")</f>
        <v>1814545.6007730588</v>
      </c>
      <c r="F32" s="111"/>
    </row>
    <row r="33" spans="1:7" ht="20.100000000000001" customHeight="1" x14ac:dyDescent="0.25">
      <c r="B33" s="118" t="s">
        <v>9</v>
      </c>
      <c r="C33" s="118"/>
      <c r="D33" s="118"/>
      <c r="E33" s="114">
        <f>B16*3.5%</f>
        <v>62826.085000000006</v>
      </c>
      <c r="F33" s="115"/>
    </row>
    <row r="34" spans="1:7" ht="20.100000000000001" customHeight="1" x14ac:dyDescent="0.25">
      <c r="B34" s="112" t="s">
        <v>10</v>
      </c>
      <c r="C34" s="112"/>
      <c r="D34" s="112"/>
      <c r="E34" s="116">
        <f>IFERROR($E$32-$E$33,"Automático")</f>
        <v>1751719.5157730589</v>
      </c>
      <c r="F34" s="117"/>
    </row>
    <row r="38" spans="1:7" x14ac:dyDescent="0.25">
      <c r="A38" s="9"/>
      <c r="B38" s="10"/>
      <c r="C38" s="10"/>
      <c r="D38" s="10"/>
      <c r="E38" s="10"/>
      <c r="F38" s="10"/>
      <c r="G38" s="10"/>
    </row>
    <row r="39" spans="1:7" x14ac:dyDescent="0.25">
      <c r="A39" s="9"/>
      <c r="B39" s="10"/>
      <c r="C39" s="10"/>
      <c r="D39" s="10"/>
      <c r="E39" s="10"/>
      <c r="F39" s="10"/>
      <c r="G39" s="10"/>
    </row>
    <row r="40" spans="1:7" x14ac:dyDescent="0.25">
      <c r="A40" s="11"/>
      <c r="B40" s="10"/>
      <c r="C40" s="10"/>
      <c r="D40" s="10"/>
      <c r="E40" s="10"/>
      <c r="F40" s="10"/>
      <c r="G40" s="10"/>
    </row>
  </sheetData>
  <mergeCells count="17">
    <mergeCell ref="B34:D34"/>
    <mergeCell ref="E32:F32"/>
    <mergeCell ref="E33:F33"/>
    <mergeCell ref="E34:F34"/>
    <mergeCell ref="B33:D33"/>
    <mergeCell ref="F10:F12"/>
    <mergeCell ref="B32:D32"/>
    <mergeCell ref="D20:E20"/>
    <mergeCell ref="D29:E29"/>
    <mergeCell ref="D21:E21"/>
    <mergeCell ref="D22:E22"/>
    <mergeCell ref="D23:E23"/>
    <mergeCell ref="D24:E24"/>
    <mergeCell ref="D25:E25"/>
    <mergeCell ref="D26:E26"/>
    <mergeCell ref="D27:E27"/>
    <mergeCell ref="D28:E28"/>
  </mergeCells>
  <dataValidations count="1">
    <dataValidation type="list" allowBlank="1" showInputMessage="1" showErrorMessage="1" sqref="C10" xr:uid="{8FBAD811-667E-478F-B7E0-FE6B27DA693B}">
      <formula1>$J$3:$J$5</formula1>
    </dataValidation>
  </dataValidations>
  <pageMargins left="0" right="0" top="0.78740157480314965" bottom="0.78740157480314965" header="0.31496062992125984" footer="0.31496062992125984"/>
  <pageSetup paperSize="9" scale="98" orientation="portrait" r:id="rId1"/>
  <ignoredErrors>
    <ignoredError sqref="C11" unlockedFormula="1"/>
    <ignoredError sqref="I3:I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B94D-C969-4825-82F7-990D14154469}">
  <sheetPr>
    <pageSetUpPr fitToPage="1"/>
  </sheetPr>
  <dimension ref="A1:Z65"/>
  <sheetViews>
    <sheetView tabSelected="1" zoomScale="60" zoomScaleNormal="60" workbookViewId="0">
      <selection activeCell="Y36" sqref="Y36"/>
    </sheetView>
  </sheetViews>
  <sheetFormatPr defaultColWidth="21.44140625" defaultRowHeight="14.4" x14ac:dyDescent="0.3"/>
  <cols>
    <col min="1" max="1" width="1.88671875" style="21" customWidth="1"/>
    <col min="2" max="2" width="2.33203125" style="21" customWidth="1"/>
    <col min="3" max="3" width="14" style="21" customWidth="1"/>
    <col min="4" max="4" width="13.44140625" style="21" bestFit="1" customWidth="1"/>
    <col min="5" max="5" width="11.88671875" style="21" customWidth="1"/>
    <col min="6" max="7" width="10" style="21" customWidth="1"/>
    <col min="8" max="8" width="16.6640625" style="21" bestFit="1" customWidth="1"/>
    <col min="9" max="9" width="27.77734375" style="21" customWidth="1"/>
    <col min="10" max="10" width="24.6640625" style="21" hidden="1" customWidth="1"/>
    <col min="11" max="11" width="30.44140625" style="21" hidden="1" customWidth="1"/>
    <col min="12" max="12" width="21" style="21" customWidth="1"/>
    <col min="13" max="13" width="32.33203125" style="21" hidden="1" customWidth="1"/>
    <col min="14" max="14" width="11.109375" style="21" customWidth="1"/>
    <col min="15" max="15" width="20.5546875" style="21" customWidth="1"/>
    <col min="16" max="16" width="21.33203125" style="21" bestFit="1" customWidth="1"/>
    <col min="17" max="17" width="12.5546875" style="21" customWidth="1"/>
    <col min="18" max="19" width="16.6640625" style="21" bestFit="1" customWidth="1"/>
    <col min="20" max="20" width="13.109375" style="21" customWidth="1"/>
    <col min="21" max="21" width="17.6640625" style="21" customWidth="1"/>
    <col min="22" max="22" width="43.88671875" style="21" hidden="1" customWidth="1"/>
    <col min="23" max="23" width="44.109375" style="21" hidden="1" customWidth="1"/>
    <col min="24" max="24" width="22.109375" style="21" customWidth="1"/>
    <col min="25" max="25" width="16.5546875" style="21" customWidth="1"/>
    <col min="26" max="16384" width="21.44140625" style="21"/>
  </cols>
  <sheetData>
    <row r="1" spans="1:26" ht="21" x14ac:dyDescent="0.3">
      <c r="A1" s="123" t="s">
        <v>50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6" ht="21" x14ac:dyDescent="0.3">
      <c r="A2" s="123" t="s">
        <v>51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6" x14ac:dyDescent="0.3">
      <c r="A3" s="124">
        <f ca="1">TODAY()</f>
        <v>45950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</row>
    <row r="4" spans="1:26" x14ac:dyDescent="0.3">
      <c r="A4" s="126" t="s">
        <v>52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6" x14ac:dyDescent="0.3">
      <c r="P5"/>
      <c r="T5"/>
      <c r="Y5"/>
    </row>
    <row r="6" spans="1:26" ht="15" thickBot="1" x14ac:dyDescent="0.3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6" s="24" customFormat="1" x14ac:dyDescent="0.3">
      <c r="A7" s="23"/>
      <c r="H7" s="25"/>
      <c r="I7" s="25"/>
      <c r="J7" s="26"/>
      <c r="K7" s="27"/>
      <c r="L7" s="27" t="s">
        <v>20</v>
      </c>
      <c r="M7" s="27"/>
      <c r="N7" s="28" t="s">
        <v>21</v>
      </c>
      <c r="O7" s="29"/>
      <c r="P7" s="29"/>
      <c r="Q7" s="24" t="s">
        <v>3</v>
      </c>
      <c r="R7" s="30"/>
      <c r="S7" s="30"/>
      <c r="X7" s="24" t="s">
        <v>22</v>
      </c>
      <c r="Z7" s="31"/>
    </row>
    <row r="8" spans="1:26" ht="21.75" customHeight="1" x14ac:dyDescent="0.3">
      <c r="B8" s="24"/>
      <c r="C8" s="127" t="s">
        <v>23</v>
      </c>
      <c r="D8" s="121" t="s">
        <v>53</v>
      </c>
      <c r="E8" s="121" t="s">
        <v>54</v>
      </c>
      <c r="F8" s="121" t="s">
        <v>24</v>
      </c>
      <c r="G8" s="121" t="s">
        <v>25</v>
      </c>
      <c r="H8" s="128" t="s">
        <v>26</v>
      </c>
      <c r="I8" s="129"/>
      <c r="J8" s="144" t="s">
        <v>27</v>
      </c>
      <c r="K8" s="144" t="s">
        <v>28</v>
      </c>
      <c r="L8" s="144" t="s">
        <v>29</v>
      </c>
      <c r="M8" s="119" t="s">
        <v>30</v>
      </c>
      <c r="N8" s="121" t="s">
        <v>31</v>
      </c>
      <c r="O8" s="121"/>
      <c r="P8" s="121"/>
      <c r="Q8" s="122" t="s">
        <v>32</v>
      </c>
      <c r="R8" s="122"/>
      <c r="S8" s="122"/>
      <c r="T8" s="130" t="s">
        <v>33</v>
      </c>
      <c r="U8" s="122" t="s">
        <v>34</v>
      </c>
      <c r="V8" s="131" t="s">
        <v>35</v>
      </c>
      <c r="W8" s="122" t="s">
        <v>36</v>
      </c>
      <c r="X8" s="133" t="s">
        <v>37</v>
      </c>
    </row>
    <row r="9" spans="1:26" ht="38.25" customHeight="1" x14ac:dyDescent="0.3">
      <c r="B9" s="31"/>
      <c r="C9" s="127"/>
      <c r="D9" s="121"/>
      <c r="E9" s="121"/>
      <c r="F9" s="121"/>
      <c r="G9" s="121"/>
      <c r="H9" s="32" t="s">
        <v>38</v>
      </c>
      <c r="I9" s="32" t="s">
        <v>39</v>
      </c>
      <c r="J9" s="145"/>
      <c r="K9" s="145"/>
      <c r="L9" s="145"/>
      <c r="M9" s="120"/>
      <c r="N9" s="33" t="s">
        <v>40</v>
      </c>
      <c r="O9" s="33" t="s">
        <v>41</v>
      </c>
      <c r="P9" s="33" t="s">
        <v>18</v>
      </c>
      <c r="Q9" s="33" t="s">
        <v>40</v>
      </c>
      <c r="R9" s="33" t="s">
        <v>41</v>
      </c>
      <c r="S9" s="33" t="s">
        <v>18</v>
      </c>
      <c r="T9" s="130"/>
      <c r="U9" s="122"/>
      <c r="V9" s="132"/>
      <c r="W9" s="122"/>
      <c r="X9" s="133"/>
    </row>
    <row r="10" spans="1:26" hidden="1" x14ac:dyDescent="0.3">
      <c r="B10" s="34">
        <f t="shared" ref="B10" si="0">IFERROR((D10/F10),0)</f>
        <v>0</v>
      </c>
      <c r="C10" s="35"/>
      <c r="D10" s="36"/>
      <c r="E10" s="37"/>
      <c r="F10" s="38"/>
      <c r="G10" s="39"/>
      <c r="H10" s="40"/>
      <c r="I10" s="41"/>
      <c r="J10" s="42"/>
      <c r="K10" s="41">
        <f>IFERROR((VLOOKUP(C10,'[1]base coeficiente'!A:H,8,0)/100*(H10*(1+SUM(D10:E10)))+J10),0)</f>
        <v>0</v>
      </c>
      <c r="L10" s="41"/>
      <c r="M10" s="41">
        <f t="shared" ref="M10:M19" si="1">K10*G10</f>
        <v>0</v>
      </c>
      <c r="N10" s="43"/>
      <c r="O10" s="42"/>
      <c r="P10" s="41"/>
      <c r="Q10" s="43"/>
      <c r="R10" s="42">
        <f>((Q10*(H10*(1+D10+E10))))</f>
        <v>0</v>
      </c>
      <c r="S10" s="41"/>
      <c r="T10" s="44"/>
      <c r="U10" s="41">
        <f t="shared" ref="U10:U19" si="2">(I10)-S10</f>
        <v>0</v>
      </c>
      <c r="V10" s="42">
        <f>(((H10*(1+D10+E10))-(O10+R10))/(F10-1))</f>
        <v>0</v>
      </c>
      <c r="W10" s="42">
        <f>IFERROR(V10*(1+(F10-1)*(VLOOKUP(C10,'[1]base coeficiente'!A:H,8,0)/100)),0)</f>
        <v>0</v>
      </c>
      <c r="X10" s="41">
        <f t="shared" ref="X10:X19" si="3">V10*G10</f>
        <v>0</v>
      </c>
    </row>
    <row r="11" spans="1:26" ht="16.2" customHeight="1" x14ac:dyDescent="0.3">
      <c r="B11" s="34">
        <f t="shared" ref="B11:B19" si="4">IFERROR((D11/F11),0)</f>
        <v>5.0400000000000002E-3</v>
      </c>
      <c r="C11" s="35">
        <v>20452</v>
      </c>
      <c r="D11" s="36">
        <v>0.1512</v>
      </c>
      <c r="E11" s="36">
        <v>0.02</v>
      </c>
      <c r="F11" s="38">
        <v>30</v>
      </c>
      <c r="G11" s="39">
        <v>5</v>
      </c>
      <c r="H11" s="40">
        <v>55566</v>
      </c>
      <c r="I11" s="41">
        <f t="shared" ref="I11:I19" si="5">G11*H11</f>
        <v>277830</v>
      </c>
      <c r="J11" s="42">
        <f t="shared" ref="J11:J19" si="6">IFERROR(((H11*(1+SUM(D11:E11)))/F11),0)</f>
        <v>2169.29664</v>
      </c>
      <c r="K11" s="41">
        <f>IFERROR((VLOOKUP(C11,'[1]base coeficiente'!A:H,8,0)/100*(H11*(1+SUM(D11:E11)))+J11),0)</f>
        <v>0</v>
      </c>
      <c r="L11" s="41">
        <f t="shared" ref="L11:L19" si="7">J11*G11</f>
        <v>10846.483200000001</v>
      </c>
      <c r="M11" s="41">
        <f t="shared" si="1"/>
        <v>0</v>
      </c>
      <c r="N11" s="43">
        <v>0.2354</v>
      </c>
      <c r="O11" s="42">
        <f t="shared" ref="O11:O19" si="8">(N11*H11)</f>
        <v>13080.2364</v>
      </c>
      <c r="P11" s="41">
        <f t="shared" ref="P11:P19" si="9">O11*G11</f>
        <v>65401.182000000001</v>
      </c>
      <c r="Q11" s="43">
        <v>0.3</v>
      </c>
      <c r="R11" s="42">
        <f t="shared" ref="R11:R19" si="10">(Q11*H11)</f>
        <v>16669.8</v>
      </c>
      <c r="S11" s="41">
        <f t="shared" ref="S11:S19" si="11">R11*G11</f>
        <v>83349</v>
      </c>
      <c r="T11" s="44">
        <f t="shared" ref="T11:T19" si="12">(N11+Q11)</f>
        <v>0.53539999999999999</v>
      </c>
      <c r="U11" s="41">
        <f t="shared" si="2"/>
        <v>194481</v>
      </c>
      <c r="V11" s="42">
        <f t="shared" ref="V11:V19" si="13">SUM(((H11+(H11*(D11+E11)))-(R11+O11+J11))/(F11-1))</f>
        <v>1143.4333158620691</v>
      </c>
      <c r="W11" s="42">
        <f>IFERROR(V11*(1+(F11-1)*(VLOOKUP(C11,'[1]base coeficiente'!A:H,8,0)/100)),0)</f>
        <v>0</v>
      </c>
      <c r="X11" s="41">
        <f t="shared" si="3"/>
        <v>5717.1665793103457</v>
      </c>
      <c r="Y11" s="94"/>
    </row>
    <row r="12" spans="1:26" ht="15.6" customHeight="1" x14ac:dyDescent="0.3">
      <c r="B12" s="34">
        <f t="shared" si="4"/>
        <v>2.3999999999999998E-3</v>
      </c>
      <c r="C12" s="97">
        <v>50054</v>
      </c>
      <c r="D12" s="98">
        <v>0.18</v>
      </c>
      <c r="E12" s="36">
        <v>0.03</v>
      </c>
      <c r="F12" s="38">
        <v>75</v>
      </c>
      <c r="G12" s="39">
        <v>3</v>
      </c>
      <c r="H12" s="40">
        <v>104420</v>
      </c>
      <c r="I12" s="41">
        <f t="shared" si="5"/>
        <v>313260</v>
      </c>
      <c r="J12" s="42">
        <f t="shared" si="6"/>
        <v>1684.6426666666666</v>
      </c>
      <c r="K12" s="41">
        <f>IFERROR((VLOOKUP(C12,'[1]base coeficiente'!A:H,8,0)/100*(H12*(1+SUM(D12:E12)))+J12),0)</f>
        <v>0</v>
      </c>
      <c r="L12" s="41">
        <f t="shared" si="7"/>
        <v>5053.9279999999999</v>
      </c>
      <c r="M12" s="41">
        <f t="shared" si="1"/>
        <v>0</v>
      </c>
      <c r="N12" s="43">
        <v>0.254</v>
      </c>
      <c r="O12" s="42">
        <f t="shared" si="8"/>
        <v>26522.68</v>
      </c>
      <c r="P12" s="41">
        <f t="shared" si="9"/>
        <v>79568.040000000008</v>
      </c>
      <c r="Q12" s="43">
        <v>0.3</v>
      </c>
      <c r="R12" s="42">
        <f t="shared" si="10"/>
        <v>31326</v>
      </c>
      <c r="S12" s="41">
        <f t="shared" si="11"/>
        <v>93978</v>
      </c>
      <c r="T12" s="44">
        <f t="shared" si="12"/>
        <v>0.55400000000000005</v>
      </c>
      <c r="U12" s="41">
        <f t="shared" si="2"/>
        <v>219282</v>
      </c>
      <c r="V12" s="42">
        <f t="shared" si="13"/>
        <v>902.90374774774784</v>
      </c>
      <c r="W12" s="42">
        <f>IFERROR(V12*(1+(F12-1)*(VLOOKUP(C12,'[1]base coeficiente'!A:H,8,0)/100)),0)</f>
        <v>0</v>
      </c>
      <c r="X12" s="41">
        <f t="shared" si="3"/>
        <v>2708.7112432432436</v>
      </c>
    </row>
    <row r="13" spans="1:26" ht="16.2" customHeight="1" x14ac:dyDescent="0.3">
      <c r="B13" s="34">
        <f t="shared" si="4"/>
        <v>3.4796610169491528E-3</v>
      </c>
      <c r="C13" s="99">
        <v>20550</v>
      </c>
      <c r="D13" s="36">
        <v>0.20530000000000001</v>
      </c>
      <c r="E13" s="96">
        <v>0.02</v>
      </c>
      <c r="F13" s="38">
        <v>59</v>
      </c>
      <c r="G13" s="39">
        <v>3</v>
      </c>
      <c r="H13" s="40">
        <v>26863</v>
      </c>
      <c r="I13" s="41">
        <f t="shared" si="5"/>
        <v>80589</v>
      </c>
      <c r="J13" s="42">
        <f t="shared" si="6"/>
        <v>557.88532033898309</v>
      </c>
      <c r="K13" s="41">
        <f>IFERROR((VLOOKUP(C13,'[1]base coeficiente'!A:H,8,0)/100*(H13*(1+SUM(D13:E13)))+J13),0)</f>
        <v>0</v>
      </c>
      <c r="L13" s="41">
        <f t="shared" si="7"/>
        <v>1673.6559610169493</v>
      </c>
      <c r="M13" s="41">
        <f t="shared" si="1"/>
        <v>0</v>
      </c>
      <c r="N13" s="43">
        <v>0.28649999999999998</v>
      </c>
      <c r="O13" s="42">
        <f t="shared" si="8"/>
        <v>7696.249499999999</v>
      </c>
      <c r="P13" s="41">
        <f t="shared" si="9"/>
        <v>23088.748499999998</v>
      </c>
      <c r="Q13" s="43">
        <v>0.3</v>
      </c>
      <c r="R13" s="42">
        <f t="shared" si="10"/>
        <v>8058.9</v>
      </c>
      <c r="S13" s="41">
        <f t="shared" si="11"/>
        <v>24176.699999999997</v>
      </c>
      <c r="T13" s="44">
        <f t="shared" si="12"/>
        <v>0.58650000000000002</v>
      </c>
      <c r="U13" s="41">
        <f t="shared" si="2"/>
        <v>56412.3</v>
      </c>
      <c r="V13" s="42">
        <f t="shared" si="13"/>
        <v>286.24481171829342</v>
      </c>
      <c r="W13" s="42">
        <f>IFERROR(V13*(1+(F13-1)*(VLOOKUP(C13,'[1]base coeficiente'!A:H,8,0)/100)),0)</f>
        <v>0</v>
      </c>
      <c r="X13" s="41">
        <f t="shared" si="3"/>
        <v>858.7344351548802</v>
      </c>
    </row>
    <row r="14" spans="1:26" ht="16.2" customHeight="1" x14ac:dyDescent="0.3">
      <c r="B14" s="34">
        <f t="shared" si="4"/>
        <v>3.4807017543859648E-3</v>
      </c>
      <c r="C14" s="99">
        <v>20525</v>
      </c>
      <c r="D14" s="36">
        <v>0.19839999999999999</v>
      </c>
      <c r="E14" s="96">
        <v>0.02</v>
      </c>
      <c r="F14" s="38">
        <v>57</v>
      </c>
      <c r="G14" s="39">
        <v>2</v>
      </c>
      <c r="H14" s="40">
        <v>28785</v>
      </c>
      <c r="I14" s="41">
        <f t="shared" si="5"/>
        <v>57570</v>
      </c>
      <c r="J14" s="42">
        <f t="shared" si="6"/>
        <v>615.29200000000003</v>
      </c>
      <c r="K14" s="41">
        <f>IFERROR((VLOOKUP(C14,'[1]base coeficiente'!A:H,8,0)/100*(H14*(1+SUM(D14:E14)))+J14),0)</f>
        <v>0</v>
      </c>
      <c r="L14" s="41">
        <f t="shared" si="7"/>
        <v>1230.5840000000001</v>
      </c>
      <c r="M14" s="41">
        <f t="shared" si="1"/>
        <v>0</v>
      </c>
      <c r="N14" s="43">
        <v>0.3</v>
      </c>
      <c r="O14" s="42">
        <f t="shared" si="8"/>
        <v>8635.5</v>
      </c>
      <c r="P14" s="41">
        <f t="shared" si="9"/>
        <v>17271</v>
      </c>
      <c r="Q14" s="43">
        <v>0.3</v>
      </c>
      <c r="R14" s="42">
        <f t="shared" si="10"/>
        <v>8635.5</v>
      </c>
      <c r="S14" s="41">
        <f t="shared" si="11"/>
        <v>17271</v>
      </c>
      <c r="T14" s="44">
        <f t="shared" si="12"/>
        <v>0.6</v>
      </c>
      <c r="U14" s="41">
        <f t="shared" si="2"/>
        <v>40299</v>
      </c>
      <c r="V14" s="42">
        <f t="shared" si="13"/>
        <v>306.8812857142857</v>
      </c>
      <c r="W14" s="42">
        <f>IFERROR(V14*(1+(F14-1)*(VLOOKUP(C14,'[1]base coeficiente'!A:H,8,0)/100)),0)</f>
        <v>0</v>
      </c>
      <c r="X14" s="41">
        <f t="shared" si="3"/>
        <v>613.76257142857139</v>
      </c>
    </row>
    <row r="15" spans="1:26" ht="16.2" customHeight="1" x14ac:dyDescent="0.3">
      <c r="B15" s="34">
        <f t="shared" si="4"/>
        <v>2.8802816901408448E-3</v>
      </c>
      <c r="C15" s="99">
        <v>50022</v>
      </c>
      <c r="D15" s="36">
        <v>0.20449999999999999</v>
      </c>
      <c r="E15" s="96">
        <v>0.02</v>
      </c>
      <c r="F15" s="38">
        <v>71</v>
      </c>
      <c r="G15" s="39">
        <v>3</v>
      </c>
      <c r="H15" s="40">
        <v>109460</v>
      </c>
      <c r="I15" s="41">
        <f t="shared" si="5"/>
        <v>328380</v>
      </c>
      <c r="J15" s="42">
        <f t="shared" si="6"/>
        <v>1887.7995774647886</v>
      </c>
      <c r="K15" s="41">
        <f>IFERROR((VLOOKUP(C15,'[1]base coeficiente'!A:H,8,0)/100*(H15*(1+SUM(D15:E15)))+J15),0)</f>
        <v>0</v>
      </c>
      <c r="L15" s="41">
        <f t="shared" si="7"/>
        <v>5663.3987323943657</v>
      </c>
      <c r="M15" s="41">
        <f t="shared" si="1"/>
        <v>0</v>
      </c>
      <c r="N15" s="43">
        <v>0.2732</v>
      </c>
      <c r="O15" s="42">
        <f t="shared" si="8"/>
        <v>29904.472000000002</v>
      </c>
      <c r="P15" s="41">
        <f t="shared" si="9"/>
        <v>89713.415999999997</v>
      </c>
      <c r="Q15" s="43">
        <v>0.3</v>
      </c>
      <c r="R15" s="42">
        <f t="shared" si="10"/>
        <v>32838</v>
      </c>
      <c r="S15" s="41">
        <f t="shared" si="11"/>
        <v>98514</v>
      </c>
      <c r="T15" s="44">
        <f t="shared" si="12"/>
        <v>0.57319999999999993</v>
      </c>
      <c r="U15" s="41">
        <f t="shared" si="2"/>
        <v>229866</v>
      </c>
      <c r="V15" s="42">
        <f t="shared" si="13"/>
        <v>991.47854889335997</v>
      </c>
      <c r="W15" s="42">
        <f>IFERROR(V15*(1+(F15-1)*(VLOOKUP(C15,'[1]base coeficiente'!A:H,8,0)/100)),0)</f>
        <v>0</v>
      </c>
      <c r="X15" s="41">
        <f t="shared" si="3"/>
        <v>2974.43564668008</v>
      </c>
    </row>
    <row r="16" spans="1:26" ht="16.2" customHeight="1" x14ac:dyDescent="0.3">
      <c r="B16" s="34">
        <f t="shared" si="4"/>
        <v>3.240625E-3</v>
      </c>
      <c r="C16" s="35">
        <v>20606</v>
      </c>
      <c r="D16" s="37">
        <v>0.2074</v>
      </c>
      <c r="E16" s="36">
        <v>0.02</v>
      </c>
      <c r="F16" s="38">
        <v>64</v>
      </c>
      <c r="G16" s="39">
        <v>2</v>
      </c>
      <c r="H16" s="40">
        <v>59451</v>
      </c>
      <c r="I16" s="41">
        <f t="shared" si="5"/>
        <v>118902</v>
      </c>
      <c r="J16" s="42">
        <f t="shared" si="6"/>
        <v>1140.1587093749999</v>
      </c>
      <c r="K16" s="41">
        <f>IFERROR((VLOOKUP(C16,'[1]base coeficiente'!A:H,8,0)/100*(H16*(1+SUM(D16:E16)))+J16),0)</f>
        <v>0</v>
      </c>
      <c r="L16" s="41">
        <f t="shared" si="7"/>
        <v>2280.3174187499999</v>
      </c>
      <c r="M16" s="41">
        <f t="shared" si="1"/>
        <v>0</v>
      </c>
      <c r="N16" s="43">
        <v>0.33200000000000002</v>
      </c>
      <c r="O16" s="42">
        <f t="shared" si="8"/>
        <v>19737.732</v>
      </c>
      <c r="P16" s="41">
        <f t="shared" si="9"/>
        <v>39475.464</v>
      </c>
      <c r="Q16" s="43">
        <v>0.3</v>
      </c>
      <c r="R16" s="42">
        <f t="shared" si="10"/>
        <v>17835.3</v>
      </c>
      <c r="S16" s="41">
        <f t="shared" si="11"/>
        <v>35670.6</v>
      </c>
      <c r="T16" s="44">
        <f t="shared" si="12"/>
        <v>0.63200000000000001</v>
      </c>
      <c r="U16" s="41">
        <f t="shared" si="2"/>
        <v>83231.399999999994</v>
      </c>
      <c r="V16" s="42">
        <f t="shared" si="13"/>
        <v>543.76137604166661</v>
      </c>
      <c r="W16" s="42">
        <f>IFERROR(V16*(1+(F16-1)*(VLOOKUP(C16,'[1]base coeficiente'!A:H,8,0)/100)),0)</f>
        <v>0</v>
      </c>
      <c r="X16" s="41">
        <f t="shared" si="3"/>
        <v>1087.5227520833332</v>
      </c>
    </row>
    <row r="17" spans="2:24" ht="16.2" customHeight="1" x14ac:dyDescent="0.3">
      <c r="B17" s="34">
        <f t="shared" si="4"/>
        <v>2.6393939393939392E-3</v>
      </c>
      <c r="C17" s="35">
        <v>20633</v>
      </c>
      <c r="D17" s="36">
        <v>0.17419999999999999</v>
      </c>
      <c r="E17" s="36">
        <v>0.02</v>
      </c>
      <c r="F17" s="38">
        <v>66</v>
      </c>
      <c r="G17" s="39">
        <v>2</v>
      </c>
      <c r="H17" s="40">
        <v>110072</v>
      </c>
      <c r="I17" s="41">
        <f t="shared" si="5"/>
        <v>220144</v>
      </c>
      <c r="J17" s="42">
        <f t="shared" si="6"/>
        <v>1991.6360969696966</v>
      </c>
      <c r="K17" s="41">
        <f>IFERROR((VLOOKUP(C17,'[1]base coeficiente'!A:H,8,0)/100*(H17*(1+SUM(D17:E17)))+J17),0)</f>
        <v>0</v>
      </c>
      <c r="L17" s="41">
        <f t="shared" si="7"/>
        <v>3983.2721939393932</v>
      </c>
      <c r="M17" s="41">
        <f t="shared" si="1"/>
        <v>0</v>
      </c>
      <c r="N17" s="43">
        <v>0.3</v>
      </c>
      <c r="O17" s="42">
        <f t="shared" si="8"/>
        <v>33021.599999999999</v>
      </c>
      <c r="P17" s="41">
        <f t="shared" si="9"/>
        <v>66043.199999999997</v>
      </c>
      <c r="Q17" s="43">
        <v>0.3</v>
      </c>
      <c r="R17" s="42">
        <f t="shared" si="10"/>
        <v>33021.599999999999</v>
      </c>
      <c r="S17" s="41">
        <f t="shared" si="11"/>
        <v>66043.199999999997</v>
      </c>
      <c r="T17" s="44">
        <f t="shared" si="12"/>
        <v>0.6</v>
      </c>
      <c r="U17" s="41">
        <f t="shared" si="2"/>
        <v>154100.79999999999</v>
      </c>
      <c r="V17" s="42">
        <f t="shared" si="13"/>
        <v>975.58686620046637</v>
      </c>
      <c r="W17" s="42">
        <f>IFERROR(V17*(1+(F17-1)*(VLOOKUP(C17,'[1]base coeficiente'!A:H,8,0)/100)),0)</f>
        <v>0</v>
      </c>
      <c r="X17" s="41">
        <f t="shared" si="3"/>
        <v>1951.1737324009327</v>
      </c>
    </row>
    <row r="18" spans="2:24" ht="15.6" customHeight="1" x14ac:dyDescent="0.3">
      <c r="B18" s="34">
        <f t="shared" si="4"/>
        <v>4.2880000000000001E-3</v>
      </c>
      <c r="C18" s="35">
        <v>50069</v>
      </c>
      <c r="D18" s="36">
        <v>0.1072</v>
      </c>
      <c r="E18" s="36">
        <v>0.03</v>
      </c>
      <c r="F18" s="38">
        <v>25</v>
      </c>
      <c r="G18" s="39">
        <v>4</v>
      </c>
      <c r="H18" s="40">
        <v>99589</v>
      </c>
      <c r="I18" s="41">
        <f t="shared" si="5"/>
        <v>398356</v>
      </c>
      <c r="J18" s="42">
        <f t="shared" si="6"/>
        <v>4530.1044320000001</v>
      </c>
      <c r="K18" s="41">
        <f>IFERROR((VLOOKUP(C18,'[1]base coeficiente'!A:H,8,0)/100*(H18*(1+SUM(D18:E18)))+J18),0)</f>
        <v>0</v>
      </c>
      <c r="L18" s="41">
        <f t="shared" si="7"/>
        <v>18120.417728</v>
      </c>
      <c r="M18" s="41">
        <f t="shared" si="1"/>
        <v>0</v>
      </c>
      <c r="N18" s="43">
        <v>0.25800000000000001</v>
      </c>
      <c r="O18" s="42">
        <f t="shared" si="8"/>
        <v>25693.962</v>
      </c>
      <c r="P18" s="41">
        <f t="shared" si="9"/>
        <v>102775.848</v>
      </c>
      <c r="Q18" s="43">
        <v>0.3</v>
      </c>
      <c r="R18" s="42">
        <f t="shared" si="10"/>
        <v>29876.699999999997</v>
      </c>
      <c r="S18" s="41">
        <f t="shared" si="11"/>
        <v>119506.79999999999</v>
      </c>
      <c r="T18" s="44">
        <f t="shared" si="12"/>
        <v>0.55800000000000005</v>
      </c>
      <c r="U18" s="41">
        <f t="shared" si="2"/>
        <v>278849.2</v>
      </c>
      <c r="V18" s="42">
        <f t="shared" si="13"/>
        <v>2214.6601820000001</v>
      </c>
      <c r="W18" s="42">
        <f>IFERROR(V18*(1+(F18-1)*(VLOOKUP(C18,'[1]base coeficiente'!A:H,8,0)/100)),0)</f>
        <v>0</v>
      </c>
      <c r="X18" s="41">
        <f t="shared" si="3"/>
        <v>8858.6407280000003</v>
      </c>
    </row>
    <row r="19" spans="2:24" ht="16.2" hidden="1" customHeight="1" x14ac:dyDescent="0.3">
      <c r="B19" s="34">
        <f t="shared" si="4"/>
        <v>0</v>
      </c>
      <c r="C19" s="35"/>
      <c r="D19" s="36"/>
      <c r="E19" s="36"/>
      <c r="F19" s="38"/>
      <c r="G19" s="39"/>
      <c r="H19" s="40"/>
      <c r="I19" s="41">
        <f t="shared" si="5"/>
        <v>0</v>
      </c>
      <c r="J19" s="42">
        <f t="shared" si="6"/>
        <v>0</v>
      </c>
      <c r="K19" s="41">
        <f>IFERROR((VLOOKUP(C19,'[1]base coeficiente'!A:H,8,0)/100*(H19*(1+SUM(D19:E19)))+J19),0)</f>
        <v>0</v>
      </c>
      <c r="L19" s="41">
        <f t="shared" si="7"/>
        <v>0</v>
      </c>
      <c r="M19" s="41">
        <f t="shared" si="1"/>
        <v>0</v>
      </c>
      <c r="N19" s="43"/>
      <c r="O19" s="42">
        <f t="shared" si="8"/>
        <v>0</v>
      </c>
      <c r="P19" s="41">
        <f t="shared" si="9"/>
        <v>0</v>
      </c>
      <c r="Q19" s="43">
        <v>0.3</v>
      </c>
      <c r="R19" s="42">
        <f t="shared" si="10"/>
        <v>0</v>
      </c>
      <c r="S19" s="41">
        <f t="shared" si="11"/>
        <v>0</v>
      </c>
      <c r="T19" s="44">
        <f t="shared" si="12"/>
        <v>0.3</v>
      </c>
      <c r="U19" s="41">
        <f t="shared" si="2"/>
        <v>0</v>
      </c>
      <c r="V19" s="42">
        <f t="shared" si="13"/>
        <v>0</v>
      </c>
      <c r="W19" s="42">
        <f>IFERROR(V19*(1+(F19-1)*(VLOOKUP(C19,'[1]base coeficiente'!A:H,8,0)/100)),0)</f>
        <v>0</v>
      </c>
      <c r="X19" s="41">
        <f t="shared" si="3"/>
        <v>0</v>
      </c>
    </row>
    <row r="20" spans="2:24" x14ac:dyDescent="0.3">
      <c r="C20" s="12"/>
      <c r="D20" s="13"/>
      <c r="E20" s="13"/>
      <c r="F20" s="12"/>
      <c r="G20" s="14"/>
      <c r="H20" s="45"/>
      <c r="I20" s="45"/>
      <c r="J20" s="15"/>
      <c r="K20" s="15"/>
      <c r="L20" s="45"/>
      <c r="M20" s="45"/>
      <c r="N20" s="16"/>
      <c r="O20" s="15"/>
      <c r="P20" s="45"/>
      <c r="Q20" s="17"/>
      <c r="R20" s="15"/>
      <c r="S20" s="45"/>
      <c r="T20" s="16"/>
      <c r="U20" s="45"/>
      <c r="V20" s="42"/>
      <c r="W20" s="15"/>
      <c r="X20" s="45"/>
    </row>
    <row r="21" spans="2:24" ht="29.25" customHeight="1" x14ac:dyDescent="0.3">
      <c r="C21" s="46" t="s">
        <v>42</v>
      </c>
      <c r="D21" s="47">
        <f>IFERROR(SUMPRODUCT(B10:B19,G10:G19)/SUM(G10:G19),0)</f>
        <v>3.6397195628679081E-3</v>
      </c>
      <c r="E21" s="48"/>
      <c r="F21" s="46" t="s">
        <v>39</v>
      </c>
      <c r="G21" s="49">
        <f>SUM(G10:G20)</f>
        <v>24</v>
      </c>
      <c r="H21" s="50">
        <f>SUM(H10:H20)</f>
        <v>594206</v>
      </c>
      <c r="I21" s="50">
        <f>SUM(I10:I20)</f>
        <v>1795031</v>
      </c>
      <c r="J21" s="51">
        <f>SUM(J10:J20)</f>
        <v>14576.815442815136</v>
      </c>
      <c r="K21" s="51">
        <f>SUM(K10:K20)</f>
        <v>0</v>
      </c>
      <c r="L21" s="52">
        <f>IFERROR(SUM(L10:L20),0)</f>
        <v>48852.057234100706</v>
      </c>
      <c r="M21" s="50">
        <f>SUM(M10:M20)</f>
        <v>0</v>
      </c>
      <c r="N21" s="53">
        <f>SUMPRODUCT(H10:H20,N10:N20)/H21</f>
        <v>0.27649069834367207</v>
      </c>
      <c r="O21" s="51">
        <f>SUM(O10:O20)</f>
        <v>164292.4319</v>
      </c>
      <c r="P21" s="52">
        <f>SUM(P10:P20)</f>
        <v>483336.89850000001</v>
      </c>
      <c r="Q21" s="54">
        <f>SUMPRODUCT(H10:H20,Q10:Q20)/H21</f>
        <v>0.3</v>
      </c>
      <c r="R21" s="51">
        <f>SUM(R10:R20)</f>
        <v>178261.8</v>
      </c>
      <c r="S21" s="50">
        <f>SUM(S10:S20)</f>
        <v>538509.30000000005</v>
      </c>
      <c r="T21" s="54">
        <f>Q21+N21</f>
        <v>0.57649069834367206</v>
      </c>
      <c r="U21" s="52">
        <f>SUM(U10:U20)</f>
        <v>1256521.7</v>
      </c>
      <c r="V21" s="51">
        <f>SUM(V10:V20)</f>
        <v>7364.9501341778887</v>
      </c>
      <c r="W21" s="51">
        <f>SUM(W10:W20)</f>
        <v>0</v>
      </c>
      <c r="X21" s="50">
        <f>SUM(X10:X20)</f>
        <v>24770.147688301389</v>
      </c>
    </row>
    <row r="22" spans="2:24" x14ac:dyDescent="0.3">
      <c r="C22" s="18"/>
      <c r="D22" s="55"/>
      <c r="E22" s="18"/>
      <c r="F22" s="18"/>
      <c r="G22" s="18"/>
      <c r="H22" s="56"/>
      <c r="I22" s="56"/>
      <c r="J22" s="56"/>
      <c r="K22" s="56"/>
      <c r="L22" s="56"/>
      <c r="M22" s="56"/>
      <c r="N22" s="57"/>
      <c r="O22" s="56"/>
      <c r="P22" s="56"/>
      <c r="Q22" s="57"/>
      <c r="R22" s="56"/>
      <c r="S22" s="56"/>
      <c r="T22" s="18"/>
      <c r="U22" s="56"/>
      <c r="V22" s="56"/>
      <c r="W22" s="56"/>
      <c r="X22" s="18"/>
    </row>
    <row r="23" spans="2:24" ht="21.6" thickBot="1" x14ac:dyDescent="0.45">
      <c r="C23" s="58" t="s">
        <v>43</v>
      </c>
      <c r="D23" s="59"/>
      <c r="E23" s="59"/>
      <c r="F23" s="59"/>
      <c r="G23" s="59"/>
      <c r="H23" s="60"/>
      <c r="I23" s="60"/>
      <c r="J23" s="60"/>
      <c r="K23" s="59"/>
      <c r="L23" s="59"/>
      <c r="M23" s="59"/>
      <c r="N23" s="61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4" spans="2:24" x14ac:dyDescent="0.3">
      <c r="C24" s="62"/>
      <c r="D24" s="62"/>
      <c r="E24" s="62"/>
      <c r="F24" s="62"/>
      <c r="G24" s="27"/>
      <c r="H24" s="27"/>
      <c r="I24" s="27"/>
      <c r="J24" s="27"/>
      <c r="K24" s="63"/>
      <c r="L24" s="27"/>
      <c r="M24" s="27"/>
      <c r="N24" s="28"/>
      <c r="O24" s="64"/>
      <c r="P24" s="64"/>
      <c r="Q24" s="24"/>
      <c r="R24" s="30"/>
      <c r="S24" s="30"/>
      <c r="T24" s="18"/>
      <c r="U24" s="18"/>
      <c r="V24" s="18"/>
      <c r="W24" s="18"/>
      <c r="X24" s="18"/>
    </row>
    <row r="25" spans="2:24" ht="21" x14ac:dyDescent="0.3">
      <c r="C25" s="139" t="s">
        <v>44</v>
      </c>
      <c r="D25" s="139"/>
      <c r="E25" s="139"/>
      <c r="F25" s="147">
        <f>I21</f>
        <v>1795031</v>
      </c>
      <c r="G25" s="147"/>
      <c r="H25" s="147"/>
      <c r="I25" s="143"/>
      <c r="J25" s="143"/>
      <c r="K25" s="143"/>
      <c r="L25" s="65"/>
      <c r="M25" s="18"/>
      <c r="N25" s="56"/>
      <c r="O25" s="18"/>
      <c r="P25" s="56"/>
      <c r="Q25" s="18"/>
      <c r="R25" s="18"/>
      <c r="S25" s="18"/>
      <c r="T25" s="18"/>
      <c r="U25" s="18"/>
      <c r="V25" s="18"/>
      <c r="W25" s="18"/>
      <c r="X25" s="18"/>
    </row>
    <row r="26" spans="2:24" ht="21" x14ac:dyDescent="0.4">
      <c r="C26" s="136" t="s">
        <v>20</v>
      </c>
      <c r="D26" s="136"/>
      <c r="E26" s="136"/>
      <c r="F26" s="137">
        <f>L21</f>
        <v>48852.057234100706</v>
      </c>
      <c r="G26" s="137"/>
      <c r="H26" s="137"/>
      <c r="I26" s="138">
        <f>F32-F29</f>
        <v>773184.80149999994</v>
      </c>
      <c r="J26" s="138"/>
      <c r="K26" s="138"/>
      <c r="L26" s="65"/>
      <c r="M26" s="18"/>
      <c r="O26" s="18"/>
      <c r="P26" s="56"/>
      <c r="Q26" s="18"/>
      <c r="R26" s="18"/>
      <c r="S26" s="18"/>
      <c r="T26" s="18"/>
      <c r="U26" s="18"/>
      <c r="V26" s="18"/>
      <c r="W26" s="18"/>
      <c r="X26" s="18"/>
    </row>
    <row r="27" spans="2:24" ht="21" x14ac:dyDescent="0.4">
      <c r="C27" s="66"/>
      <c r="D27" s="66"/>
      <c r="G27" s="67"/>
      <c r="H27" s="6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2:24" ht="21" x14ac:dyDescent="0.3">
      <c r="C28" s="139" t="s">
        <v>45</v>
      </c>
      <c r="D28" s="139"/>
      <c r="E28" s="139"/>
      <c r="F28" s="140">
        <f>P21+S21</f>
        <v>1021846.1985000001</v>
      </c>
      <c r="G28" s="140"/>
      <c r="H28" s="140"/>
      <c r="I28" s="68"/>
      <c r="J28" s="6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2:24" ht="21" x14ac:dyDescent="0.4">
      <c r="C29" s="134" t="s">
        <v>46</v>
      </c>
      <c r="D29" s="134"/>
      <c r="E29" s="134"/>
      <c r="F29" s="135">
        <f>P21</f>
        <v>483336.89850000001</v>
      </c>
      <c r="G29" s="135"/>
      <c r="H29" s="135"/>
      <c r="I29" s="142"/>
      <c r="J29" s="142"/>
      <c r="K29" s="142"/>
      <c r="L29" s="142"/>
      <c r="M29" s="69"/>
      <c r="N29" s="69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2:24" ht="21" x14ac:dyDescent="0.35">
      <c r="C30" s="134" t="s">
        <v>2</v>
      </c>
      <c r="D30" s="134"/>
      <c r="E30" s="134"/>
      <c r="F30" s="135">
        <f>S21</f>
        <v>538509.30000000005</v>
      </c>
      <c r="G30" s="135"/>
      <c r="H30" s="135"/>
      <c r="J30" s="18"/>
      <c r="K30" s="18"/>
      <c r="L30" s="103"/>
      <c r="N30" s="18"/>
      <c r="O30" s="18"/>
      <c r="P30" s="18"/>
      <c r="Q30" s="18"/>
      <c r="R30" s="18"/>
      <c r="T30" s="18"/>
      <c r="U30" s="18"/>
      <c r="V30" s="18"/>
      <c r="W30" s="18"/>
      <c r="X30" s="18"/>
    </row>
    <row r="31" spans="2:24" ht="21" x14ac:dyDescent="0.4">
      <c r="C31" s="70"/>
      <c r="D31" s="70"/>
      <c r="G31" s="71"/>
      <c r="H31" s="71"/>
      <c r="J31" s="18"/>
      <c r="K31" s="18"/>
      <c r="L31" s="103"/>
      <c r="M31" s="18"/>
      <c r="N31" s="18"/>
      <c r="O31" s="18"/>
      <c r="P31" s="18"/>
      <c r="Q31" s="18"/>
      <c r="R31" s="18"/>
      <c r="S31" s="18"/>
      <c r="T31" s="18"/>
    </row>
    <row r="32" spans="2:24" ht="21" x14ac:dyDescent="0.4">
      <c r="C32" s="139" t="s">
        <v>47</v>
      </c>
      <c r="D32" s="139"/>
      <c r="E32" s="139"/>
      <c r="F32" s="141">
        <f>U21</f>
        <v>1256521.7</v>
      </c>
      <c r="G32" s="141"/>
      <c r="H32" s="141"/>
      <c r="J32" s="18"/>
      <c r="K32" s="18"/>
      <c r="L32" s="103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 ht="21" x14ac:dyDescent="0.35">
      <c r="C33" s="146" t="s">
        <v>22</v>
      </c>
      <c r="D33" s="146"/>
      <c r="E33" s="146"/>
      <c r="F33" s="146"/>
      <c r="G33" s="146"/>
      <c r="H33" s="146"/>
      <c r="I33" s="104"/>
      <c r="L33" s="103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 ht="21" x14ac:dyDescent="0.35">
      <c r="C34" s="134"/>
      <c r="D34" s="134"/>
      <c r="E34" s="134"/>
      <c r="F34" s="135">
        <f>SUM(X21)</f>
        <v>24770.147688301389</v>
      </c>
      <c r="G34" s="135"/>
      <c r="H34" s="135"/>
      <c r="I34" s="104"/>
      <c r="L34" s="103"/>
      <c r="M34" s="18"/>
      <c r="N34" s="18"/>
      <c r="O34" s="18"/>
      <c r="P34" s="102"/>
      <c r="Q34" s="18"/>
      <c r="R34" s="18"/>
      <c r="S34" s="18"/>
      <c r="T34" s="18"/>
      <c r="U34" s="18"/>
      <c r="V34"/>
      <c r="W34" s="18"/>
      <c r="X34" s="18"/>
    </row>
    <row r="35" spans="3:24" ht="17.399999999999999" x14ac:dyDescent="0.35">
      <c r="I35" s="102"/>
      <c r="J35" s="100"/>
      <c r="L35" s="103"/>
      <c r="P35" s="104"/>
    </row>
    <row r="36" spans="3:24" ht="17.399999999999999" x14ac:dyDescent="0.35">
      <c r="I36" s="102"/>
      <c r="J36" s="100"/>
      <c r="L36" s="103"/>
      <c r="P36" s="104"/>
    </row>
    <row r="39" spans="3:24" ht="18" x14ac:dyDescent="0.35">
      <c r="C39" s="72" t="s">
        <v>55</v>
      </c>
      <c r="D39" s="73"/>
      <c r="E39" s="100"/>
      <c r="F39" s="100"/>
    </row>
    <row r="40" spans="3:24" ht="18" x14ac:dyDescent="0.35">
      <c r="C40" s="72" t="s">
        <v>56</v>
      </c>
      <c r="D40" s="73"/>
    </row>
    <row r="41" spans="3:24" ht="18" x14ac:dyDescent="0.35">
      <c r="C41" s="72" t="s">
        <v>57</v>
      </c>
      <c r="D41" s="73"/>
    </row>
    <row r="42" spans="3:24" ht="18" x14ac:dyDescent="0.35">
      <c r="C42" s="72" t="s">
        <v>58</v>
      </c>
      <c r="D42" s="73"/>
    </row>
    <row r="43" spans="3:24" ht="18" x14ac:dyDescent="0.35">
      <c r="C43" s="72" t="s">
        <v>59</v>
      </c>
      <c r="D43" s="73"/>
      <c r="R43" s="100"/>
      <c r="S43" s="100"/>
    </row>
    <row r="44" spans="3:24" ht="18" x14ac:dyDescent="0.3">
      <c r="C44" s="72" t="s">
        <v>60</v>
      </c>
      <c r="R44" s="100"/>
      <c r="S44" s="100"/>
    </row>
    <row r="45" spans="3:24" ht="18" x14ac:dyDescent="0.3">
      <c r="C45" s="72" t="s">
        <v>61</v>
      </c>
      <c r="R45" s="100"/>
      <c r="S45" s="100"/>
    </row>
    <row r="46" spans="3:24" x14ac:dyDescent="0.3">
      <c r="O46" s="100"/>
      <c r="R46" s="100"/>
      <c r="S46" s="100"/>
    </row>
    <row r="47" spans="3:24" x14ac:dyDescent="0.3">
      <c r="O47" s="100"/>
      <c r="R47" s="100"/>
      <c r="S47" s="100"/>
    </row>
    <row r="48" spans="3:24" x14ac:dyDescent="0.3">
      <c r="O48" s="100"/>
      <c r="R48" s="100"/>
      <c r="S48" s="100"/>
    </row>
    <row r="49" spans="14:19" x14ac:dyDescent="0.3">
      <c r="O49" s="100"/>
      <c r="R49" s="100"/>
      <c r="S49" s="100"/>
    </row>
    <row r="50" spans="14:19" x14ac:dyDescent="0.3">
      <c r="O50" s="100"/>
      <c r="R50" s="100"/>
      <c r="S50" s="100"/>
    </row>
    <row r="51" spans="14:19" x14ac:dyDescent="0.3">
      <c r="O51" s="100"/>
      <c r="R51" s="100"/>
      <c r="S51" s="100"/>
    </row>
    <row r="52" spans="14:19" x14ac:dyDescent="0.3">
      <c r="S52" s="100"/>
    </row>
    <row r="53" spans="14:19" x14ac:dyDescent="0.3">
      <c r="N53" s="100"/>
      <c r="O53" s="100"/>
      <c r="R53" s="100"/>
      <c r="S53" s="100"/>
    </row>
    <row r="54" spans="14:19" x14ac:dyDescent="0.3">
      <c r="N54" s="100"/>
      <c r="O54" s="100"/>
      <c r="S54" s="100"/>
    </row>
    <row r="55" spans="14:19" x14ac:dyDescent="0.3">
      <c r="N55" s="100"/>
      <c r="O55" s="100"/>
      <c r="R55" s="100"/>
      <c r="S55" s="100"/>
    </row>
    <row r="56" spans="14:19" x14ac:dyDescent="0.3">
      <c r="N56" s="100"/>
      <c r="O56" s="100"/>
      <c r="R56" s="100"/>
      <c r="S56" s="100"/>
    </row>
    <row r="57" spans="14:19" x14ac:dyDescent="0.3">
      <c r="N57" s="100"/>
      <c r="O57" s="100"/>
      <c r="R57" s="100"/>
      <c r="S57" s="100"/>
    </row>
    <row r="58" spans="14:19" x14ac:dyDescent="0.3">
      <c r="N58" s="100"/>
      <c r="O58" s="100"/>
    </row>
    <row r="59" spans="14:19" x14ac:dyDescent="0.3">
      <c r="N59" s="100"/>
      <c r="O59" s="100"/>
    </row>
    <row r="60" spans="14:19" x14ac:dyDescent="0.3">
      <c r="N60" s="100"/>
      <c r="O60" s="100"/>
    </row>
    <row r="61" spans="14:19" x14ac:dyDescent="0.3">
      <c r="N61" s="100"/>
      <c r="O61" s="100"/>
    </row>
    <row r="62" spans="14:19" x14ac:dyDescent="0.3">
      <c r="O62" s="100"/>
      <c r="S62" s="101"/>
    </row>
    <row r="63" spans="14:19" x14ac:dyDescent="0.3">
      <c r="N63" s="100"/>
      <c r="O63" s="100"/>
    </row>
    <row r="64" spans="14:19" x14ac:dyDescent="0.3">
      <c r="O64" s="100"/>
    </row>
    <row r="65" spans="14:15" x14ac:dyDescent="0.3">
      <c r="N65" s="100"/>
      <c r="O65" s="100"/>
    </row>
  </sheetData>
  <autoFilter ref="C10:X10" xr:uid="{E1BCB94D-C969-4825-82F7-990D14154469}">
    <sortState xmlns:xlrd2="http://schemas.microsoft.com/office/spreadsheetml/2017/richdata2" ref="C11:X26">
      <sortCondition ref="C10"/>
    </sortState>
  </autoFilter>
  <sortState xmlns:xlrd2="http://schemas.microsoft.com/office/spreadsheetml/2017/richdata2" ref="N47:N54">
    <sortCondition ref="N47:N54"/>
  </sortState>
  <mergeCells count="39">
    <mergeCell ref="I29:L29"/>
    <mergeCell ref="I25:K25"/>
    <mergeCell ref="K8:K9"/>
    <mergeCell ref="J8:J9"/>
    <mergeCell ref="C33:H33"/>
    <mergeCell ref="C25:E25"/>
    <mergeCell ref="F25:H25"/>
    <mergeCell ref="L8:L9"/>
    <mergeCell ref="V8:V9"/>
    <mergeCell ref="W8:W9"/>
    <mergeCell ref="X8:X9"/>
    <mergeCell ref="C34:E34"/>
    <mergeCell ref="F34:H34"/>
    <mergeCell ref="C26:E26"/>
    <mergeCell ref="F26:H26"/>
    <mergeCell ref="I26:K26"/>
    <mergeCell ref="C28:E28"/>
    <mergeCell ref="F28:H28"/>
    <mergeCell ref="C29:E29"/>
    <mergeCell ref="F29:H29"/>
    <mergeCell ref="C30:E30"/>
    <mergeCell ref="F30:H30"/>
    <mergeCell ref="C32:E32"/>
    <mergeCell ref="F32:H32"/>
    <mergeCell ref="M8:M9"/>
    <mergeCell ref="N8:P8"/>
    <mergeCell ref="Q8:S8"/>
    <mergeCell ref="A1:U1"/>
    <mergeCell ref="A2:U2"/>
    <mergeCell ref="A3:U3"/>
    <mergeCell ref="A4:U4"/>
    <mergeCell ref="C8:C9"/>
    <mergeCell ref="D8:D9"/>
    <mergeCell ref="E8:E9"/>
    <mergeCell ref="F8:F9"/>
    <mergeCell ref="G8:G9"/>
    <mergeCell ref="H8:I8"/>
    <mergeCell ref="T8:T9"/>
    <mergeCell ref="U8:U9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2 5 B W w I f h c i l A A A A 9 g A A A B I A H A B D b 2 5 m a W c v U G F j a 2 F n Z S 5 4 b W w g o h g A K K A U A A A A A A A A A A A A A A A A A A A A A A A A A A A A h Y 9 B D o I w F E S v Q r q n p W i U k E 9 J d C u J 0 c S 4 b U q F R i i E F s v d X H g k r y B G U X c u 5 8 1 b z N y v N 0 i H u v I u s j O q 0 Q m i O E C e 1 K L J l S 4 S 1 N u T H 6 G U w Z a L M y + k N 8 r a x I P J E 1 R a 2 8 a E O O e w m + G m K 0 g Y B J Q c s 8 1 e l L L m 6 C O r / 7 K v t L F c C 4 k Y H F 5 j W I j p f I H p M s I B k A l C p v R X C M e 9 z / Y H w r q v b N 9 J 1 l p / t Q M y R S D v D + w B U E s D B B Q A A g A I A J N u Q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b k F b K I p H u A 4 A A A A R A A A A E w A c A E Z v c m 1 1 b G F z L 1 N l Y 3 R p b 2 4 x L m 0 g o h g A K K A U A A A A A A A A A A A A A A A A A A A A A A A A A A A A K 0 5 N L s n M z 1 M I h t C G 1 g B Q S w E C L Q A U A A I A C A C T b k F b A h + F y K U A A A D 2 A A A A E g A A A A A A A A A A A A A A A A A A A A A A Q 2 9 u Z m l n L 1 B h Y 2 t h Z 2 U u e G 1 s U E s B A i 0 A F A A C A A g A k 2 5 B W w / K 6 a u k A A A A 6 Q A A A B M A A A A A A A A A A A A A A A A A 8 Q A A A F t D b 2 5 0 Z W 5 0 X 1 R 5 c G V z X S 5 4 b W x Q S w E C L Q A U A A I A C A C T b k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s Y + + n v w 3 E e f x q D f l g c V h g A A A A A C A A A A A A A Q Z g A A A A E A A C A A A A B x 0 L 2 a 8 n N i 5 0 V F D 1 W N r a p X e D / e 1 m h g o w 0 j F S 3 m x H R / L w A A A A A O g A A A A A I A A C A A A A B T c c x N j Y R D J r p j B N p 8 b K R 9 2 n H y v M x m L A f P n K r x G p K o N V A A A A D K r A R / 3 X 4 S p U j q B + g F w d N H m E 9 i M h Z a 8 W r g y a O I Y q R g B E Z D 9 S A A W y w j W N V 7 r 0 K I N G v r c 2 3 o 9 7 Q H d z J 9 B 8 j D r r l B r K W y c M P Z l T 8 e 9 A q O V R i I P E A A A A A a i b F U U w N S 2 B 3 K a n k n a e n n q 4 5 i A q H j K B M f z A R b 9 G 8 W l J 1 0 5 N A g k U G y C 6 L C N G B i a R N / f / N q z 5 l z B 0 c L G v 5 G V 7 D q < / D a t a M a s h u p > 
</file>

<file path=customXml/itemProps1.xml><?xml version="1.0" encoding="utf-8"?>
<ds:datastoreItem xmlns:ds="http://schemas.openxmlformats.org/officeDocument/2006/customXml" ds:itemID="{36C50746-88BF-4447-A9E1-597EE9E122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Macro</vt:lpstr>
      <vt:lpstr>ESTRUTUTADO </vt:lpstr>
      <vt:lpstr>Macro!Area_de_impressao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Nunes</dc:creator>
  <cp:lastModifiedBy>Diego Beltrani</cp:lastModifiedBy>
  <cp:lastPrinted>2025-02-27T16:07:47Z</cp:lastPrinted>
  <dcterms:created xsi:type="dcterms:W3CDTF">2024-01-10T16:18:54Z</dcterms:created>
  <dcterms:modified xsi:type="dcterms:W3CDTF">2025-10-20T12:53:42Z</dcterms:modified>
</cp:coreProperties>
</file>